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asaki34_shutoko-a\Documents\次期発注\公募資料\"/>
    </mc:Choice>
  </mc:AlternateContent>
  <xr:revisionPtr revIDLastSave="0" documentId="13_ncr:1_{CA10E101-57ED-4181-A8B9-1472F61C1F9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表紙" sheetId="18" r:id="rId1"/>
    <sheet name="概要" sheetId="17" r:id="rId2"/>
    <sheet name="内訳書" sheetId="16" r:id="rId3"/>
    <sheet name="内訳書（1号）" sheetId="37" r:id="rId4"/>
    <sheet name="内訳書（2号）" sheetId="36" r:id="rId5"/>
    <sheet name="代価表 （1号）" sheetId="19" r:id="rId6"/>
    <sheet name="代価表 （2号）" sheetId="23" r:id="rId7"/>
    <sheet name="代価表 （3号）" sheetId="20" r:id="rId8"/>
    <sheet name="代価表 （4号）" sheetId="27" r:id="rId9"/>
    <sheet name="代価表 （5号）" sheetId="25" r:id="rId10"/>
    <sheet name="代価表 （6号）" sheetId="28" r:id="rId11"/>
    <sheet name="代価表 （7号）" sheetId="29" r:id="rId12"/>
    <sheet name="代価表 （8号）" sheetId="30" r:id="rId13"/>
    <sheet name="代価表 （9号）" sheetId="32" r:id="rId14"/>
    <sheet name="代価表 （10号）" sheetId="31" r:id="rId15"/>
    <sheet name="単価表" sheetId="33" r:id="rId16"/>
  </sheets>
  <externalReferences>
    <externalReference r:id="rId17"/>
    <externalReference r:id="rId18"/>
  </externalReferences>
  <definedNames>
    <definedName name="\c" localSheetId="1">#REF!</definedName>
    <definedName name="\c" localSheetId="1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 localSheetId="2">#REF!</definedName>
    <definedName name="\c" localSheetId="3">#REF!</definedName>
    <definedName name="\c" localSheetId="4">#REF!</definedName>
    <definedName name="\c" localSheetId="0">#REF!</definedName>
    <definedName name="\c">#REF!</definedName>
    <definedName name="\f" localSheetId="1">#REF!</definedName>
    <definedName name="\f" localSheetId="1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 localSheetId="2">#REF!</definedName>
    <definedName name="\f" localSheetId="3">#REF!</definedName>
    <definedName name="\f" localSheetId="4">#REF!</definedName>
    <definedName name="\f" localSheetId="0">#REF!</definedName>
    <definedName name="\f">#REF!</definedName>
    <definedName name="\l" localSheetId="1">#REF!</definedName>
    <definedName name="\l" localSheetId="1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l" localSheetId="15">#REF!</definedName>
    <definedName name="\l" localSheetId="2">#REF!</definedName>
    <definedName name="\l" localSheetId="3">#REF!</definedName>
    <definedName name="\l" localSheetId="4">#REF!</definedName>
    <definedName name="\l" localSheetId="0">#REF!</definedName>
    <definedName name="\l">#REF!</definedName>
    <definedName name="\n" localSheetId="1">#REF!</definedName>
    <definedName name="\n" localSheetId="1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5">#REF!</definedName>
    <definedName name="\n" localSheetId="2">#REF!</definedName>
    <definedName name="\n" localSheetId="3">#REF!</definedName>
    <definedName name="\n" localSheetId="4">#REF!</definedName>
    <definedName name="\n" localSheetId="0">#REF!</definedName>
    <definedName name="\n">#REF!</definedName>
    <definedName name="\p" localSheetId="1">#REF!</definedName>
    <definedName name="\p" localSheetId="1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 localSheetId="2">#REF!</definedName>
    <definedName name="\p" localSheetId="3">#REF!</definedName>
    <definedName name="\p" localSheetId="4">#REF!</definedName>
    <definedName name="\p" localSheetId="0">#REF!</definedName>
    <definedName name="\p">#REF!</definedName>
    <definedName name="\PPP" localSheetId="1">#REF!</definedName>
    <definedName name="\PPP" localSheetId="14">#REF!</definedName>
    <definedName name="\PPP" localSheetId="5">#REF!</definedName>
    <definedName name="\PPP" localSheetId="6">#REF!</definedName>
    <definedName name="\PPP" localSheetId="7">#REF!</definedName>
    <definedName name="\PPP" localSheetId="8">#REF!</definedName>
    <definedName name="\PPP" localSheetId="9">#REF!</definedName>
    <definedName name="\PPP" localSheetId="10">#REF!</definedName>
    <definedName name="\PPP" localSheetId="11">#REF!</definedName>
    <definedName name="\PPP" localSheetId="12">#REF!</definedName>
    <definedName name="\PPP" localSheetId="13">#REF!</definedName>
    <definedName name="\PPP" localSheetId="15">#REF!</definedName>
    <definedName name="\PPP" localSheetId="2">#REF!</definedName>
    <definedName name="\PPP" localSheetId="3">#REF!</definedName>
    <definedName name="\PPP" localSheetId="4">#REF!</definedName>
    <definedName name="\PPP" localSheetId="0">#REF!</definedName>
    <definedName name="\PPP">#REF!</definedName>
    <definedName name="\r" localSheetId="1">#REF!</definedName>
    <definedName name="\r" localSheetId="14">#REF!</definedName>
    <definedName name="\r" localSheetId="5">#REF!</definedName>
    <definedName name="\r" localSheetId="6">#REF!</definedName>
    <definedName name="\r" localSheetId="7">#REF!</definedName>
    <definedName name="\r" localSheetId="8">#REF!</definedName>
    <definedName name="\r" localSheetId="9">#REF!</definedName>
    <definedName name="\r" localSheetId="10">#REF!</definedName>
    <definedName name="\r" localSheetId="11">#REF!</definedName>
    <definedName name="\r" localSheetId="12">#REF!</definedName>
    <definedName name="\r" localSheetId="13">#REF!</definedName>
    <definedName name="\r" localSheetId="15">#REF!</definedName>
    <definedName name="\r" localSheetId="2">#REF!</definedName>
    <definedName name="\r" localSheetId="3">#REF!</definedName>
    <definedName name="\r" localSheetId="4">#REF!</definedName>
    <definedName name="\r" localSheetId="0">#REF!</definedName>
    <definedName name="\r">#REF!</definedName>
    <definedName name="\v" localSheetId="1">#REF!</definedName>
    <definedName name="\v" localSheetId="14">#REF!</definedName>
    <definedName name="\v" localSheetId="5">#REF!</definedName>
    <definedName name="\v" localSheetId="6">#REF!</definedName>
    <definedName name="\v" localSheetId="7">#REF!</definedName>
    <definedName name="\v" localSheetId="8">#REF!</definedName>
    <definedName name="\v" localSheetId="9">#REF!</definedName>
    <definedName name="\v" localSheetId="10">#REF!</definedName>
    <definedName name="\v" localSheetId="11">#REF!</definedName>
    <definedName name="\v" localSheetId="12">#REF!</definedName>
    <definedName name="\v" localSheetId="13">#REF!</definedName>
    <definedName name="\v" localSheetId="15">#REF!</definedName>
    <definedName name="\v" localSheetId="2">#REF!</definedName>
    <definedName name="\v" localSheetId="3">#REF!</definedName>
    <definedName name="\v" localSheetId="4">#REF!</definedName>
    <definedName name="\v" localSheetId="0">#REF!</definedName>
    <definedName name="\v">#REF!</definedName>
    <definedName name="\w" localSheetId="1">#REF!</definedName>
    <definedName name="\w" localSheetId="14">#REF!</definedName>
    <definedName name="\w" localSheetId="5">#REF!</definedName>
    <definedName name="\w" localSheetId="6">#REF!</definedName>
    <definedName name="\w" localSheetId="7">#REF!</definedName>
    <definedName name="\w" localSheetId="8">#REF!</definedName>
    <definedName name="\w" localSheetId="9">#REF!</definedName>
    <definedName name="\w" localSheetId="10">#REF!</definedName>
    <definedName name="\w" localSheetId="11">#REF!</definedName>
    <definedName name="\w" localSheetId="12">#REF!</definedName>
    <definedName name="\w" localSheetId="13">#REF!</definedName>
    <definedName name="\w" localSheetId="15">#REF!</definedName>
    <definedName name="\w" localSheetId="2">#REF!</definedName>
    <definedName name="\w" localSheetId="3">#REF!</definedName>
    <definedName name="\w" localSheetId="4">#REF!</definedName>
    <definedName name="\w" localSheetId="0">#REF!</definedName>
    <definedName name="\w">#REF!</definedName>
    <definedName name="BAKA" localSheetId="1">#REF!</definedName>
    <definedName name="BAKA" localSheetId="14">#REF!</definedName>
    <definedName name="BAKA" localSheetId="5">#REF!</definedName>
    <definedName name="BAKA" localSheetId="6">#REF!</definedName>
    <definedName name="BAKA" localSheetId="7">#REF!</definedName>
    <definedName name="BAKA" localSheetId="8">#REF!</definedName>
    <definedName name="BAKA" localSheetId="9">#REF!</definedName>
    <definedName name="BAKA" localSheetId="10">#REF!</definedName>
    <definedName name="BAKA" localSheetId="11">#REF!</definedName>
    <definedName name="BAKA" localSheetId="12">#REF!</definedName>
    <definedName name="BAKA" localSheetId="13">#REF!</definedName>
    <definedName name="BAKA" localSheetId="15">#REF!</definedName>
    <definedName name="BAKA" localSheetId="2">#REF!</definedName>
    <definedName name="BAKA" localSheetId="3">#REF!</definedName>
    <definedName name="BAKA" localSheetId="4">#REF!</definedName>
    <definedName name="BAKA" localSheetId="0">#REF!</definedName>
    <definedName name="BAKA">#REF!</definedName>
    <definedName name="HYOU" localSheetId="1">#REF!</definedName>
    <definedName name="HYOU" localSheetId="14">#REF!</definedName>
    <definedName name="HYOU" localSheetId="5">#REF!</definedName>
    <definedName name="HYOU" localSheetId="6">#REF!</definedName>
    <definedName name="HYOU" localSheetId="7">#REF!</definedName>
    <definedName name="HYOU" localSheetId="8">#REF!</definedName>
    <definedName name="HYOU" localSheetId="9">#REF!</definedName>
    <definedName name="HYOU" localSheetId="10">#REF!</definedName>
    <definedName name="HYOU" localSheetId="11">#REF!</definedName>
    <definedName name="HYOU" localSheetId="12">#REF!</definedName>
    <definedName name="HYOU" localSheetId="13">#REF!</definedName>
    <definedName name="HYOU" localSheetId="15">#REF!</definedName>
    <definedName name="HYOU" localSheetId="2">#REF!</definedName>
    <definedName name="HYOU" localSheetId="3">#REF!</definedName>
    <definedName name="HYOU" localSheetId="4">#REF!</definedName>
    <definedName name="HYOU" localSheetId="0">#REF!</definedName>
    <definedName name="HYOU">#REF!</definedName>
    <definedName name="PPP" localSheetId="1">#REF!</definedName>
    <definedName name="PPP" localSheetId="14">#REF!</definedName>
    <definedName name="PPP" localSheetId="5">#REF!</definedName>
    <definedName name="PPP" localSheetId="6">#REF!</definedName>
    <definedName name="PPP" localSheetId="7">#REF!</definedName>
    <definedName name="PPP" localSheetId="8">#REF!</definedName>
    <definedName name="PPP" localSheetId="9">#REF!</definedName>
    <definedName name="PPP" localSheetId="10">#REF!</definedName>
    <definedName name="PPP" localSheetId="11">#REF!</definedName>
    <definedName name="PPP" localSheetId="12">#REF!</definedName>
    <definedName name="PPP" localSheetId="13">#REF!</definedName>
    <definedName name="PPP" localSheetId="15">#REF!</definedName>
    <definedName name="PPP" localSheetId="2">#REF!</definedName>
    <definedName name="PPP" localSheetId="3">#REF!</definedName>
    <definedName name="PPP" localSheetId="4">#REF!</definedName>
    <definedName name="PPP" localSheetId="0">#REF!</definedName>
    <definedName name="PPP">#REF!</definedName>
    <definedName name="_xlnm.Print_Area" localSheetId="1">概要!$B$1:$F$26</definedName>
    <definedName name="_xlnm.Print_Area" localSheetId="14">'代価表 （10号）'!$B$1:$M$26</definedName>
    <definedName name="_xlnm.Print_Area" localSheetId="5">'代価表 （1号）'!$B$1:$M$25</definedName>
    <definedName name="_xlnm.Print_Area" localSheetId="6">'代価表 （2号）'!$B$1:$M$26</definedName>
    <definedName name="_xlnm.Print_Area" localSheetId="7">'代価表 （3号）'!$B$1:$M$26</definedName>
    <definedName name="_xlnm.Print_Area" localSheetId="8">'代価表 （4号）'!$B$1:$M$26</definedName>
    <definedName name="_xlnm.Print_Area" localSheetId="9">'代価表 （5号）'!$B$1:$M$26</definedName>
    <definedName name="_xlnm.Print_Area" localSheetId="10">'代価表 （6号）'!$B$1:$M$26</definedName>
    <definedName name="_xlnm.Print_Area" localSheetId="11">'代価表 （7号）'!$B$1:$M$26</definedName>
    <definedName name="_xlnm.Print_Area" localSheetId="12">'代価表 （8号）'!$B$1:$M$26</definedName>
    <definedName name="_xlnm.Print_Area" localSheetId="13">'代価表 （9号）'!$B$1:$M$26</definedName>
    <definedName name="_xlnm.Print_Area" localSheetId="15">単価表!$B$1:$M$26</definedName>
    <definedName name="_xlnm.Print_Area" localSheetId="2">内訳書!$B$1:$M$25</definedName>
    <definedName name="_xlnm.Print_Area" localSheetId="3">'内訳書（1号）'!$B$1:$M$25</definedName>
    <definedName name="_xlnm.Print_Area" localSheetId="4">'内訳書（2号）'!$B$1:$M$25</definedName>
    <definedName name="_xlnm.Print_Area" localSheetId="0">表紙!$B$1:$G$26</definedName>
    <definedName name="SS" localSheetId="1">#REF!</definedName>
    <definedName name="SS" localSheetId="14">#REF!</definedName>
    <definedName name="SS" localSheetId="5">#REF!</definedName>
    <definedName name="SS" localSheetId="6">#REF!</definedName>
    <definedName name="SS" localSheetId="7">#REF!</definedName>
    <definedName name="SS" localSheetId="8">#REF!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5">#REF!</definedName>
    <definedName name="SS" localSheetId="2">#REF!</definedName>
    <definedName name="SS" localSheetId="3">#REF!</definedName>
    <definedName name="SS" localSheetId="4">#REF!</definedName>
    <definedName name="SS" localSheetId="0">#REF!</definedName>
    <definedName name="SS">#REF!</definedName>
    <definedName name="TMP" localSheetId="1">#REF!</definedName>
    <definedName name="TMP" localSheetId="14">#REF!</definedName>
    <definedName name="TMP" localSheetId="5">#REF!</definedName>
    <definedName name="TMP" localSheetId="6">#REF!</definedName>
    <definedName name="TMP" localSheetId="7">#REF!</definedName>
    <definedName name="TMP" localSheetId="8">#REF!</definedName>
    <definedName name="TMP" localSheetId="9">#REF!</definedName>
    <definedName name="TMP" localSheetId="10">#REF!</definedName>
    <definedName name="TMP" localSheetId="11">#REF!</definedName>
    <definedName name="TMP" localSheetId="12">#REF!</definedName>
    <definedName name="TMP" localSheetId="13">#REF!</definedName>
    <definedName name="TMP" localSheetId="15">#REF!</definedName>
    <definedName name="TMP" localSheetId="2">#REF!</definedName>
    <definedName name="TMP" localSheetId="3">#REF!</definedName>
    <definedName name="TMP" localSheetId="4">#REF!</definedName>
    <definedName name="TMP" localSheetId="0">#REF!</definedName>
    <definedName name="TMP">#REF!</definedName>
    <definedName name="あほう" localSheetId="1">#REF!</definedName>
    <definedName name="あほう" localSheetId="14">#REF!</definedName>
    <definedName name="あほう" localSheetId="5">#REF!</definedName>
    <definedName name="あほう" localSheetId="6">#REF!</definedName>
    <definedName name="あほう" localSheetId="7">#REF!</definedName>
    <definedName name="あほう" localSheetId="8">#REF!</definedName>
    <definedName name="あほう" localSheetId="9">#REF!</definedName>
    <definedName name="あほう" localSheetId="10">#REF!</definedName>
    <definedName name="あほう" localSheetId="11">#REF!</definedName>
    <definedName name="あほう" localSheetId="12">#REF!</definedName>
    <definedName name="あほう" localSheetId="13">#REF!</definedName>
    <definedName name="あほう" localSheetId="15">#REF!</definedName>
    <definedName name="あほう" localSheetId="2">#REF!</definedName>
    <definedName name="あほう" localSheetId="3">#REF!</definedName>
    <definedName name="あほう" localSheetId="4">#REF!</definedName>
    <definedName name="あほう" localSheetId="0">#REF!</definedName>
    <definedName name="あほう">#REF!</definedName>
    <definedName name="かほう" localSheetId="1">#REF!</definedName>
    <definedName name="かほう" localSheetId="14">#REF!</definedName>
    <definedName name="かほう" localSheetId="5">#REF!</definedName>
    <definedName name="かほう" localSheetId="6">#REF!</definedName>
    <definedName name="かほう" localSheetId="7">#REF!</definedName>
    <definedName name="かほう" localSheetId="8">#REF!</definedName>
    <definedName name="かほう" localSheetId="9">#REF!</definedName>
    <definedName name="かほう" localSheetId="10">#REF!</definedName>
    <definedName name="かほう" localSheetId="11">#REF!</definedName>
    <definedName name="かほう" localSheetId="12">#REF!</definedName>
    <definedName name="かほう" localSheetId="13">#REF!</definedName>
    <definedName name="かほう" localSheetId="15">#REF!</definedName>
    <definedName name="かほう" localSheetId="2">#REF!</definedName>
    <definedName name="かほう" localSheetId="3">#REF!</definedName>
    <definedName name="かほう" localSheetId="4">#REF!</definedName>
    <definedName name="かほう" localSheetId="0">#REF!</definedName>
    <definedName name="かほう">#REF!</definedName>
    <definedName name="原設計金額">[1]工事管理原表!$M$2:$M$16384</definedName>
    <definedName name="工期">[2]工事管理原表!$G$2:$G$16384</definedName>
    <definedName name="工事概要">[1]工事管理原表!$C$2:$C$16384</definedName>
    <definedName name="工事場所">[1]工事管理原表!$D$2:$D$16384</definedName>
    <definedName name="工事日数">[1]工事管理原表!$J$2:$J$16384</definedName>
    <definedName name="工事名">[1]工事管理原表!$B$2:$B$16384</definedName>
    <definedName name="第２回変更設計">[2]工事管理原表!$Q$2:$Q$16384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6" l="1"/>
  <c r="C17" i="36"/>
  <c r="C16" i="36"/>
  <c r="C15" i="36"/>
  <c r="C14" i="36"/>
  <c r="C13" i="36"/>
  <c r="C12" i="36"/>
  <c r="C11" i="36"/>
  <c r="L1" i="33" l="1"/>
  <c r="L1" i="19"/>
  <c r="L1" i="36"/>
  <c r="D11" i="16"/>
  <c r="D10" i="16"/>
  <c r="C13" i="37"/>
  <c r="C12" i="37"/>
  <c r="C11" i="37"/>
  <c r="C25" i="37"/>
  <c r="C25" i="36"/>
  <c r="C26" i="33" l="1"/>
  <c r="H25" i="33" l="1"/>
  <c r="H5" i="33" s="1"/>
  <c r="C26" i="32"/>
  <c r="H14" i="32"/>
  <c r="H13" i="32"/>
  <c r="H12" i="32"/>
  <c r="H11" i="32"/>
  <c r="C26" i="31"/>
  <c r="H15" i="31"/>
  <c r="H14" i="31"/>
  <c r="H13" i="31"/>
  <c r="H12" i="31"/>
  <c r="H11" i="31"/>
  <c r="C26" i="30"/>
  <c r="H15" i="30"/>
  <c r="H14" i="30"/>
  <c r="H13" i="30"/>
  <c r="H12" i="30"/>
  <c r="H11" i="30"/>
  <c r="C26" i="29"/>
  <c r="H14" i="29"/>
  <c r="H13" i="29"/>
  <c r="H12" i="29"/>
  <c r="H11" i="29"/>
  <c r="C26" i="28"/>
  <c r="H15" i="28"/>
  <c r="H14" i="28"/>
  <c r="H13" i="28"/>
  <c r="H12" i="28"/>
  <c r="H11" i="28"/>
  <c r="H12" i="25"/>
  <c r="H13" i="25"/>
  <c r="H14" i="25"/>
  <c r="H25" i="30" l="1"/>
  <c r="H5" i="30" s="1"/>
  <c r="H15" i="36" s="1"/>
  <c r="H25" i="32"/>
  <c r="H5" i="32" s="1"/>
  <c r="H16" i="36" s="1"/>
  <c r="H25" i="31"/>
  <c r="H5" i="31" s="1"/>
  <c r="H17" i="36" s="1"/>
  <c r="H25" i="29"/>
  <c r="H5" i="29" s="1"/>
  <c r="H14" i="36" s="1"/>
  <c r="H25" i="28"/>
  <c r="H5" i="28" s="1"/>
  <c r="H13" i="36" s="1"/>
  <c r="C26" i="27"/>
  <c r="H13" i="27"/>
  <c r="H12" i="27"/>
  <c r="H11" i="27"/>
  <c r="H25" i="27" s="1"/>
  <c r="H5" i="27" s="1"/>
  <c r="H11" i="36" s="1"/>
  <c r="H11" i="25"/>
  <c r="H12" i="20"/>
  <c r="H13" i="20"/>
  <c r="H14" i="20"/>
  <c r="H15" i="20"/>
  <c r="H11" i="20"/>
  <c r="H12" i="23"/>
  <c r="H13" i="23"/>
  <c r="H14" i="23"/>
  <c r="H15" i="23"/>
  <c r="H16" i="23"/>
  <c r="H17" i="23"/>
  <c r="H11" i="23"/>
  <c r="H12" i="19" l="1"/>
  <c r="H13" i="19"/>
  <c r="H11" i="19"/>
  <c r="H24" i="19" l="1"/>
  <c r="C26" i="25"/>
  <c r="C26" i="20"/>
  <c r="C26" i="23"/>
  <c r="C25" i="19"/>
  <c r="C25" i="16"/>
  <c r="C26" i="17"/>
  <c r="H25" i="25"/>
  <c r="H5" i="25" s="1"/>
  <c r="H12" i="36" s="1"/>
  <c r="H24" i="36" s="1"/>
  <c r="H5" i="36" s="1"/>
  <c r="H11" i="16" s="1"/>
  <c r="H25" i="23"/>
  <c r="H5" i="23" s="1"/>
  <c r="H12" i="37" s="1"/>
  <c r="L1" i="16"/>
  <c r="L1" i="23" l="1"/>
  <c r="L1" i="20" s="1"/>
  <c r="L1" i="27" s="1"/>
  <c r="L1" i="25" s="1"/>
  <c r="L1" i="28" s="1"/>
  <c r="L1" i="29" s="1"/>
  <c r="L1" i="30" s="1"/>
  <c r="L1" i="32" s="1"/>
  <c r="L1" i="37"/>
  <c r="H5" i="19"/>
  <c r="H11" i="37" s="1"/>
  <c r="H25" i="20"/>
  <c r="H5" i="20" s="1"/>
  <c r="H13" i="37" s="1"/>
  <c r="H24" i="37" l="1"/>
  <c r="H5" i="37" s="1"/>
  <c r="H10" i="16" s="1"/>
  <c r="L1" i="31"/>
  <c r="H12" i="16" l="1"/>
  <c r="H17" i="16" s="1"/>
  <c r="H22" i="16" l="1"/>
  <c r="H24" i="16" s="1"/>
</calcChain>
</file>

<file path=xl/sharedStrings.xml><?xml version="1.0" encoding="utf-8"?>
<sst xmlns="http://schemas.openxmlformats.org/spreadsheetml/2006/main" count="452" uniqueCount="146">
  <si>
    <t xml:space="preserve"> </t>
  </si>
  <si>
    <t>単　 価</t>
  </si>
  <si>
    <t>金　　額</t>
  </si>
  <si>
    <t>合　計</t>
  </si>
  <si>
    <t>直接費</t>
    <rPh sb="0" eb="2">
      <t>チョクセツ</t>
    </rPh>
    <rPh sb="2" eb="3">
      <t>ヒ</t>
    </rPh>
    <phoneticPr fontId="5"/>
  </si>
  <si>
    <t>式</t>
    <rPh sb="0" eb="1">
      <t>シキ</t>
    </rPh>
    <phoneticPr fontId="5"/>
  </si>
  <si>
    <t>諸経費</t>
    <rPh sb="0" eb="3">
      <t>ショケイヒ</t>
    </rPh>
    <phoneticPr fontId="5"/>
  </si>
  <si>
    <t>数量</t>
    <rPh sb="0" eb="2">
      <t>スウリョウ</t>
    </rPh>
    <phoneticPr fontId="5"/>
  </si>
  <si>
    <t>単位</t>
    <rPh sb="0" eb="1">
      <t>タンイ</t>
    </rPh>
    <phoneticPr fontId="5"/>
  </si>
  <si>
    <t>原設計</t>
    <rPh sb="0" eb="3">
      <t>ゲンセッケイ</t>
    </rPh>
    <phoneticPr fontId="5"/>
  </si>
  <si>
    <t>変更設計</t>
    <rPh sb="0" eb="2">
      <t>ヘンコウ</t>
    </rPh>
    <rPh sb="2" eb="4">
      <t>セッケイ</t>
    </rPh>
    <phoneticPr fontId="5"/>
  </si>
  <si>
    <t>摘　　要</t>
    <rPh sb="2" eb="3">
      <t>ヨウ</t>
    </rPh>
    <phoneticPr fontId="5"/>
  </si>
  <si>
    <t>総合計</t>
    <rPh sb="0" eb="1">
      <t>ソウ</t>
    </rPh>
    <rPh sb="1" eb="3">
      <t>ゴウケイ</t>
    </rPh>
    <phoneticPr fontId="5"/>
  </si>
  <si>
    <t>席</t>
    <rPh sb="0" eb="1">
      <t>セキ</t>
    </rPh>
    <phoneticPr fontId="5"/>
  </si>
  <si>
    <t>内訳書</t>
    <rPh sb="0" eb="3">
      <t>ウチワケショ</t>
    </rPh>
    <phoneticPr fontId="5"/>
  </si>
  <si>
    <t>名称</t>
    <rPh sb="0" eb="1">
      <t>メイショウ</t>
    </rPh>
    <phoneticPr fontId="5"/>
  </si>
  <si>
    <t>種別</t>
    <rPh sb="0" eb="1">
      <t>シュベツ</t>
    </rPh>
    <phoneticPr fontId="5"/>
  </si>
  <si>
    <t>名称</t>
    <rPh sb="0" eb="2">
      <t>メイショウ</t>
    </rPh>
    <phoneticPr fontId="5"/>
  </si>
  <si>
    <t>合計</t>
    <rPh sb="0" eb="2">
      <t>ゴウケイ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</si>
  <si>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</si>
  <si>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区分</t>
    <rPh sb="0" eb="2">
      <t>クブン</t>
    </rPh>
    <phoneticPr fontId="5"/>
  </si>
  <si>
    <t>設計書</t>
    <rPh sb="0" eb="3">
      <t>セッケイショ</t>
    </rPh>
    <phoneticPr fontId="5"/>
  </si>
  <si>
    <t>履行期間</t>
    <rPh sb="0" eb="4">
      <t>リコウキカン</t>
    </rPh>
    <phoneticPr fontId="5"/>
  </si>
  <si>
    <t>件　　名</t>
    <rPh sb="0" eb="1">
      <t>ケン</t>
    </rPh>
    <rPh sb="3" eb="4">
      <t>ナ</t>
    </rPh>
    <phoneticPr fontId="5"/>
  </si>
  <si>
    <t xml:space="preserve"> 業務概要説明書</t>
    <rPh sb="1" eb="3">
      <t>ギョウム</t>
    </rPh>
    <phoneticPr fontId="5"/>
  </si>
  <si>
    <t>（一式）￥</t>
    <rPh sb="1" eb="3">
      <t>イッシキ</t>
    </rPh>
    <phoneticPr fontId="5"/>
  </si>
  <si>
    <t>2024年度</t>
    <rPh sb="4" eb="6">
      <t>ネンド</t>
    </rPh>
    <phoneticPr fontId="5"/>
  </si>
  <si>
    <t>会社名</t>
    <rPh sb="0" eb="3">
      <t>カイシャメイ</t>
    </rPh>
    <phoneticPr fontId="5"/>
  </si>
  <si>
    <t>電話設備関連設備構築</t>
    <rPh sb="0" eb="2">
      <t>デンワ</t>
    </rPh>
    <rPh sb="2" eb="4">
      <t>セツビ</t>
    </rPh>
    <rPh sb="4" eb="6">
      <t>カンレン</t>
    </rPh>
    <rPh sb="6" eb="8">
      <t>セツビ</t>
    </rPh>
    <rPh sb="8" eb="10">
      <t>コウチク</t>
    </rPh>
    <phoneticPr fontId="6"/>
  </si>
  <si>
    <t>業務用PC設備構築</t>
  </si>
  <si>
    <t>その他環境整備構築</t>
    <rPh sb="2" eb="3">
      <t>タ</t>
    </rPh>
    <rPh sb="3" eb="5">
      <t>カンキョウ</t>
    </rPh>
    <rPh sb="5" eb="7">
      <t>セイビ</t>
    </rPh>
    <rPh sb="7" eb="9">
      <t>コウチク</t>
    </rPh>
    <phoneticPr fontId="6"/>
  </si>
  <si>
    <t>マネージャ研修費</t>
    <rPh sb="5" eb="8">
      <t>ケンシュウヒ</t>
    </rPh>
    <phoneticPr fontId="6"/>
  </si>
  <si>
    <t>チーフスーパーバイザ研修費</t>
  </si>
  <si>
    <t>スーパーバイザ研修費</t>
  </si>
  <si>
    <t>オペレータ研修費</t>
  </si>
  <si>
    <t>採用費</t>
    <rPh sb="0" eb="2">
      <t>サイヨウ</t>
    </rPh>
    <rPh sb="2" eb="3">
      <t>ヒ</t>
    </rPh>
    <phoneticPr fontId="2"/>
  </si>
  <si>
    <t>席</t>
    <rPh sb="0" eb="1">
      <t>セキ</t>
    </rPh>
    <phoneticPr fontId="3"/>
  </si>
  <si>
    <t>時間</t>
    <rPh sb="0" eb="2">
      <t>ジカン</t>
    </rPh>
    <phoneticPr fontId="3"/>
  </si>
  <si>
    <t>式</t>
    <rPh sb="0" eb="1">
      <t>シキ</t>
    </rPh>
    <phoneticPr fontId="3"/>
  </si>
  <si>
    <t>CSV,SV及びOP 人員数分</t>
    <rPh sb="6" eb="7">
      <t>オヨ</t>
    </rPh>
    <rPh sb="11" eb="13">
      <t>ジンイン</t>
    </rPh>
    <rPh sb="13" eb="14">
      <t>スウ</t>
    </rPh>
    <rPh sb="14" eb="15">
      <t>ブン</t>
    </rPh>
    <phoneticPr fontId="2"/>
  </si>
  <si>
    <t>SV及びOP 人員数分</t>
    <rPh sb="2" eb="3">
      <t>オヨ</t>
    </rPh>
    <rPh sb="7" eb="9">
      <t>ジンイン</t>
    </rPh>
    <rPh sb="9" eb="10">
      <t>スウ</t>
    </rPh>
    <rPh sb="10" eb="11">
      <t>ブン</t>
    </rPh>
    <phoneticPr fontId="2"/>
  </si>
  <si>
    <t>数量＝1人*7H*7日</t>
    <rPh sb="0" eb="2">
      <t>スウリョウ</t>
    </rPh>
    <rPh sb="4" eb="5">
      <t>ニン</t>
    </rPh>
    <rPh sb="10" eb="11">
      <t>ニチ</t>
    </rPh>
    <phoneticPr fontId="4"/>
  </si>
  <si>
    <t>数量＝11人*7H*7日</t>
    <rPh sb="0" eb="2">
      <t>スウリョウ</t>
    </rPh>
    <rPh sb="5" eb="6">
      <t>ニン</t>
    </rPh>
    <rPh sb="11" eb="12">
      <t>ニチ</t>
    </rPh>
    <phoneticPr fontId="4"/>
  </si>
  <si>
    <t>時間外単価</t>
    <rPh sb="0" eb="3">
      <t>ジカンガイ</t>
    </rPh>
    <rPh sb="3" eb="5">
      <t>タンカ</t>
    </rPh>
    <phoneticPr fontId="8"/>
  </si>
  <si>
    <t>休日時間外単価</t>
    <rPh sb="0" eb="2">
      <t>キュウジツ</t>
    </rPh>
    <rPh sb="2" eb="5">
      <t>ジカンガイ</t>
    </rPh>
    <rPh sb="5" eb="7">
      <t>タンカ</t>
    </rPh>
    <phoneticPr fontId="8"/>
  </si>
  <si>
    <t>数量＝1人*6月</t>
    <rPh sb="0" eb="2">
      <t>スウリョウ</t>
    </rPh>
    <rPh sb="4" eb="5">
      <t>ニン</t>
    </rPh>
    <rPh sb="7" eb="8">
      <t>ガツ</t>
    </rPh>
    <phoneticPr fontId="4"/>
  </si>
  <si>
    <t>数量＝3人*7.5H*124日</t>
    <rPh sb="0" eb="2">
      <t>スウリョウ</t>
    </rPh>
    <rPh sb="4" eb="5">
      <t>ニン</t>
    </rPh>
    <rPh sb="14" eb="15">
      <t>ニチ</t>
    </rPh>
    <phoneticPr fontId="4"/>
  </si>
  <si>
    <t>数量＝11人*7.5H*124日</t>
    <rPh sb="0" eb="2">
      <t>スウリョウ</t>
    </rPh>
    <rPh sb="5" eb="6">
      <t>ニン</t>
    </rPh>
    <rPh sb="15" eb="16">
      <t>ニチ</t>
    </rPh>
    <phoneticPr fontId="4"/>
  </si>
  <si>
    <t>数量＝91人*7.5H*124日</t>
    <rPh sb="0" eb="2">
      <t>スウリョウ</t>
    </rPh>
    <rPh sb="5" eb="6">
      <t>ニン</t>
    </rPh>
    <rPh sb="15" eb="16">
      <t>ニチ</t>
    </rPh>
    <phoneticPr fontId="4"/>
  </si>
  <si>
    <t>家賃・光熱費</t>
    <rPh sb="0" eb="2">
      <t>ヤチン</t>
    </rPh>
    <rPh sb="3" eb="6">
      <t>コウネツヒ</t>
    </rPh>
    <phoneticPr fontId="1"/>
  </si>
  <si>
    <t>電話配線設備使用費</t>
    <rPh sb="0" eb="2">
      <t>デンワ</t>
    </rPh>
    <rPh sb="2" eb="4">
      <t>ハイセン</t>
    </rPh>
    <rPh sb="4" eb="6">
      <t>セツビ</t>
    </rPh>
    <rPh sb="6" eb="8">
      <t>シヨウ</t>
    </rPh>
    <rPh sb="8" eb="9">
      <t>ヒ</t>
    </rPh>
    <phoneticPr fontId="1"/>
  </si>
  <si>
    <t>業務用PCシステム使用費</t>
    <rPh sb="0" eb="3">
      <t>ギョウムヨウ</t>
    </rPh>
    <rPh sb="9" eb="12">
      <t>シヨウヒ</t>
    </rPh>
    <phoneticPr fontId="1"/>
  </si>
  <si>
    <t>その他環境整備使用費</t>
    <rPh sb="2" eb="3">
      <t>タ</t>
    </rPh>
    <rPh sb="3" eb="5">
      <t>カンキョウ</t>
    </rPh>
    <rPh sb="5" eb="7">
      <t>セイビ</t>
    </rPh>
    <rPh sb="7" eb="10">
      <t>シヨウヒ</t>
    </rPh>
    <phoneticPr fontId="1"/>
  </si>
  <si>
    <t>多言語対応運用費　固定費</t>
    <rPh sb="0" eb="5">
      <t>タゲンゴタイオウ</t>
    </rPh>
    <rPh sb="5" eb="8">
      <t>ウンヨウヒ</t>
    </rPh>
    <rPh sb="9" eb="12">
      <t>コテイヒ</t>
    </rPh>
    <phoneticPr fontId="1"/>
  </si>
  <si>
    <t>数量＝3人*7.5H*118日</t>
    <rPh sb="0" eb="2">
      <t>スウリョウ</t>
    </rPh>
    <rPh sb="4" eb="5">
      <t>ニン</t>
    </rPh>
    <rPh sb="14" eb="15">
      <t>ニチ</t>
    </rPh>
    <phoneticPr fontId="4"/>
  </si>
  <si>
    <t>数量＝12人*7.5H*118日</t>
    <rPh sb="0" eb="2">
      <t>スウリョウ</t>
    </rPh>
    <rPh sb="5" eb="6">
      <t>ニン</t>
    </rPh>
    <rPh sb="15" eb="16">
      <t>ニチ</t>
    </rPh>
    <phoneticPr fontId="4"/>
  </si>
  <si>
    <t>数量＝101人*7.5H*118日</t>
    <rPh sb="0" eb="2">
      <t>スウリョウ</t>
    </rPh>
    <rPh sb="6" eb="7">
      <t>ニン</t>
    </rPh>
    <rPh sb="16" eb="17">
      <t>ニチ</t>
    </rPh>
    <phoneticPr fontId="4"/>
  </si>
  <si>
    <t>ETC専用化にかかる未課金車両への対応等業務（2025年度～2027年度）</t>
    <phoneticPr fontId="5"/>
  </si>
  <si>
    <t>2024年12月1日から2028年3月31日まで</t>
    <rPh sb="4" eb="5">
      <t>ネン</t>
    </rPh>
    <rPh sb="7" eb="8">
      <t>ガツ</t>
    </rPh>
    <rPh sb="8" eb="10">
      <t>ツイタチ</t>
    </rPh>
    <rPh sb="16" eb="17">
      <t>ネン</t>
    </rPh>
    <rPh sb="18" eb="19">
      <t>ガツ</t>
    </rPh>
    <rPh sb="21" eb="22">
      <t>ニチ</t>
    </rPh>
    <phoneticPr fontId="5"/>
  </si>
  <si>
    <t>ＥＴＣ専用化にかかる未課金車両への対応等について、受注者が有するノウハウ等を活用し、</t>
    <phoneticPr fontId="5"/>
  </si>
  <si>
    <t>体制構築、要員確保、進捗管理等の運営管理業務を実施し、各種文書作成・発送・お客さま</t>
    <phoneticPr fontId="5"/>
  </si>
  <si>
    <t>対応等の運営業務を効果的かつ効率的に実施する</t>
    <phoneticPr fontId="5"/>
  </si>
  <si>
    <t>チーフスーパーバイザー</t>
    <phoneticPr fontId="5"/>
  </si>
  <si>
    <t>スーパーバイザー</t>
    <phoneticPr fontId="5"/>
  </si>
  <si>
    <t>オペレーター</t>
    <phoneticPr fontId="5"/>
  </si>
  <si>
    <t>多言語対応運用費　対応費</t>
    <rPh sb="0" eb="3">
      <t>タゲンゴ</t>
    </rPh>
    <rPh sb="3" eb="8">
      <t>タイオウウンヨウヒ</t>
    </rPh>
    <rPh sb="9" eb="12">
      <t>タイオウヒ</t>
    </rPh>
    <phoneticPr fontId="5"/>
  </si>
  <si>
    <t>従量費単価</t>
    <rPh sb="0" eb="2">
      <t>ジュウリョウ</t>
    </rPh>
    <rPh sb="2" eb="3">
      <t>ヒ</t>
    </rPh>
    <rPh sb="3" eb="5">
      <t>タンカ</t>
    </rPh>
    <phoneticPr fontId="5"/>
  </si>
  <si>
    <t>件</t>
    <rPh sb="0" eb="1">
      <t>ケン</t>
    </rPh>
    <phoneticPr fontId="5"/>
  </si>
  <si>
    <t>運営費【2026年度～2027年度運営費】</t>
    <phoneticPr fontId="5"/>
  </si>
  <si>
    <t>代価表（第１０号）</t>
    <rPh sb="0" eb="3">
      <t>ダイカヒョウ</t>
    </rPh>
    <rPh sb="4" eb="5">
      <t>ダイ</t>
    </rPh>
    <rPh sb="7" eb="8">
      <t>ゴウ</t>
    </rPh>
    <phoneticPr fontId="5"/>
  </si>
  <si>
    <t>入居ビル家賃・光熱費</t>
    <phoneticPr fontId="5"/>
  </si>
  <si>
    <t>通話料は別途精算</t>
    <phoneticPr fontId="5"/>
  </si>
  <si>
    <t>業務用ノートPC・業務用サーバー、
CC運営システム使用費</t>
    <phoneticPr fontId="5"/>
  </si>
  <si>
    <t>労務管理用システム、ICセキュリ
ティ・監視カメラ 等</t>
    <phoneticPr fontId="5"/>
  </si>
  <si>
    <t>月額基本料金</t>
    <phoneticPr fontId="5"/>
  </si>
  <si>
    <t xml:space="preserve">運営業務費【2026年度～2027年度人件費】 </t>
    <phoneticPr fontId="5"/>
  </si>
  <si>
    <t>代価表（第９号）</t>
    <rPh sb="0" eb="3">
      <t>ダイカヒョウ</t>
    </rPh>
    <rPh sb="4" eb="5">
      <t>ダイ</t>
    </rPh>
    <rPh sb="6" eb="7">
      <t>ゴウ</t>
    </rPh>
    <phoneticPr fontId="5"/>
  </si>
  <si>
    <t>月</t>
  </si>
  <si>
    <t>月</t>
    <rPh sb="0" eb="1">
      <t>ツキ</t>
    </rPh>
    <phoneticPr fontId="3"/>
  </si>
  <si>
    <t>月</t>
    <rPh sb="0" eb="1">
      <t>ツキ</t>
    </rPh>
    <phoneticPr fontId="5"/>
  </si>
  <si>
    <t>数量＝3人*7.5H*484日</t>
    <rPh sb="0" eb="2">
      <t>スウリョウ</t>
    </rPh>
    <rPh sb="4" eb="5">
      <t>ニン</t>
    </rPh>
    <rPh sb="14" eb="15">
      <t>ニチ</t>
    </rPh>
    <phoneticPr fontId="4"/>
  </si>
  <si>
    <t>数量＝12人*7.5H*484日</t>
    <rPh sb="0" eb="2">
      <t>スウリョウ</t>
    </rPh>
    <rPh sb="5" eb="6">
      <t>ニン</t>
    </rPh>
    <rPh sb="15" eb="16">
      <t>ニチ</t>
    </rPh>
    <phoneticPr fontId="4"/>
  </si>
  <si>
    <t>数量＝102人*7.5H*484日</t>
    <rPh sb="0" eb="2">
      <t>スウリョウ</t>
    </rPh>
    <rPh sb="6" eb="7">
      <t>ニン</t>
    </rPh>
    <rPh sb="16" eb="17">
      <t>ニチ</t>
    </rPh>
    <phoneticPr fontId="4"/>
  </si>
  <si>
    <t xml:space="preserve">運営業務費【2025年度下半期分運営費】 </t>
    <phoneticPr fontId="5"/>
  </si>
  <si>
    <t>代価表（第８号）</t>
    <rPh sb="0" eb="3">
      <t>ダイカヒョウ</t>
    </rPh>
    <rPh sb="4" eb="5">
      <t>ダイ</t>
    </rPh>
    <rPh sb="6" eb="7">
      <t>ゴウ</t>
    </rPh>
    <phoneticPr fontId="5"/>
  </si>
  <si>
    <t>運営業務費【2025年度下半期分人件費】</t>
    <phoneticPr fontId="5"/>
  </si>
  <si>
    <t>代価表（第７号）</t>
    <rPh sb="0" eb="3">
      <t>ダイカヒョウ</t>
    </rPh>
    <rPh sb="4" eb="5">
      <t>ダイ</t>
    </rPh>
    <rPh sb="6" eb="7">
      <t>ゴウ</t>
    </rPh>
    <phoneticPr fontId="5"/>
  </si>
  <si>
    <t xml:space="preserve">運営業務費【2025年度上半期分運営費】 </t>
    <phoneticPr fontId="5"/>
  </si>
  <si>
    <t>代価表（第６号）</t>
    <rPh sb="0" eb="3">
      <t>ダイカヒョウ</t>
    </rPh>
    <rPh sb="4" eb="5">
      <t>ダイ</t>
    </rPh>
    <rPh sb="6" eb="7">
      <t>ゴウ</t>
    </rPh>
    <phoneticPr fontId="5"/>
  </si>
  <si>
    <t xml:space="preserve">運営業務費【2025年度上半期分人件費】 </t>
    <rPh sb="0" eb="2">
      <t>ウンエイ</t>
    </rPh>
    <rPh sb="2" eb="4">
      <t>ギョウム</t>
    </rPh>
    <rPh sb="4" eb="5">
      <t>ヒ</t>
    </rPh>
    <rPh sb="10" eb="12">
      <t>ネンド</t>
    </rPh>
    <rPh sb="12" eb="15">
      <t>カミハンキ</t>
    </rPh>
    <rPh sb="15" eb="16">
      <t>ブン</t>
    </rPh>
    <rPh sb="16" eb="19">
      <t>ジンケンヒ</t>
    </rPh>
    <phoneticPr fontId="5"/>
  </si>
  <si>
    <t>代価表（第５号）</t>
    <rPh sb="0" eb="3">
      <t>ダイカヒョウ</t>
    </rPh>
    <rPh sb="4" eb="5">
      <t>ダイ</t>
    </rPh>
    <rPh sb="6" eb="7">
      <t>ゴウ</t>
    </rPh>
    <phoneticPr fontId="5"/>
  </si>
  <si>
    <t>準備・構築費【研修人件費増員分】</t>
    <rPh sb="0" eb="2">
      <t>ジュンビ</t>
    </rPh>
    <rPh sb="3" eb="5">
      <t>コウチク</t>
    </rPh>
    <rPh sb="5" eb="6">
      <t>ヒ</t>
    </rPh>
    <rPh sb="7" eb="9">
      <t>ケンシュウ</t>
    </rPh>
    <rPh sb="9" eb="12">
      <t>ジンケンヒ</t>
    </rPh>
    <rPh sb="12" eb="14">
      <t>ゾウイン</t>
    </rPh>
    <rPh sb="14" eb="15">
      <t>ブン</t>
    </rPh>
    <phoneticPr fontId="5"/>
  </si>
  <si>
    <t>代価表（第４号）</t>
    <rPh sb="0" eb="3">
      <t>ダイカヒョウ</t>
    </rPh>
    <rPh sb="4" eb="5">
      <t>ダイ</t>
    </rPh>
    <rPh sb="6" eb="7">
      <t>ゴウ</t>
    </rPh>
    <phoneticPr fontId="5"/>
  </si>
  <si>
    <t xml:space="preserve">準備・構築費【研修運営費当初分】 </t>
    <rPh sb="0" eb="2">
      <t>ジュンビ</t>
    </rPh>
    <rPh sb="3" eb="5">
      <t>コウチク</t>
    </rPh>
    <rPh sb="5" eb="6">
      <t>ヒ</t>
    </rPh>
    <rPh sb="7" eb="9">
      <t>ケンシュウ</t>
    </rPh>
    <rPh sb="9" eb="12">
      <t>ウンエイヒ</t>
    </rPh>
    <rPh sb="12" eb="14">
      <t>トウショ</t>
    </rPh>
    <rPh sb="14" eb="15">
      <t>ブン</t>
    </rPh>
    <phoneticPr fontId="5"/>
  </si>
  <si>
    <t>代価表（第３号）</t>
    <rPh sb="0" eb="3">
      <t>ダイカヒョウ</t>
    </rPh>
    <rPh sb="4" eb="5">
      <t>ダイ</t>
    </rPh>
    <rPh sb="6" eb="7">
      <t>ゴウ</t>
    </rPh>
    <phoneticPr fontId="5"/>
  </si>
  <si>
    <t>労務管理用システム等上記以外の費用</t>
    <phoneticPr fontId="5"/>
  </si>
  <si>
    <t>家賃・光熱費【研修分】</t>
    <rPh sb="0" eb="2">
      <t>ヤチン</t>
    </rPh>
    <rPh sb="3" eb="6">
      <t>コウネツヒ</t>
    </rPh>
    <rPh sb="7" eb="10">
      <t>ケンシュウブン</t>
    </rPh>
    <phoneticPr fontId="6"/>
  </si>
  <si>
    <t>電話配線設備使用費【研修分】</t>
    <phoneticPr fontId="5"/>
  </si>
  <si>
    <t>業務用PCシステム使用費【研修分】</t>
    <phoneticPr fontId="5"/>
  </si>
  <si>
    <t>その他環境整備使用費【研修分】</t>
    <phoneticPr fontId="5"/>
  </si>
  <si>
    <t>多言語対応運用費【研修分】</t>
    <rPh sb="0" eb="3">
      <t>タゲンゴ</t>
    </rPh>
    <rPh sb="3" eb="5">
      <t>タイオウ</t>
    </rPh>
    <rPh sb="5" eb="7">
      <t>ウンヨウ</t>
    </rPh>
    <rPh sb="7" eb="8">
      <t>ヒ</t>
    </rPh>
    <phoneticPr fontId="2"/>
  </si>
  <si>
    <t>代価表（第２号）</t>
    <rPh sb="0" eb="3">
      <t>ダイカヒョウ</t>
    </rPh>
    <rPh sb="4" eb="5">
      <t>ダイ</t>
    </rPh>
    <rPh sb="6" eb="7">
      <t>ゴウ</t>
    </rPh>
    <phoneticPr fontId="5"/>
  </si>
  <si>
    <t>準備・構築費【研修人件費当初分】</t>
    <phoneticPr fontId="5"/>
  </si>
  <si>
    <t>員数＝91人*7H*20日
2025.3の平日</t>
    <rPh sb="0" eb="1">
      <t>イン</t>
    </rPh>
    <rPh sb="1" eb="2">
      <t>スウ</t>
    </rPh>
    <rPh sb="5" eb="6">
      <t>ニン</t>
    </rPh>
    <rPh sb="12" eb="13">
      <t>ニチ</t>
    </rPh>
    <rPh sb="21" eb="23">
      <t>ヘイジツ</t>
    </rPh>
    <phoneticPr fontId="3"/>
  </si>
  <si>
    <t>員数＝11人*7H*20日
2025.3の平日</t>
    <rPh sb="0" eb="1">
      <t>イン</t>
    </rPh>
    <rPh sb="1" eb="2">
      <t>スウ</t>
    </rPh>
    <rPh sb="5" eb="6">
      <t>ニン</t>
    </rPh>
    <rPh sb="12" eb="13">
      <t>ニチ</t>
    </rPh>
    <rPh sb="21" eb="23">
      <t>ヘイジツ</t>
    </rPh>
    <phoneticPr fontId="3"/>
  </si>
  <si>
    <t>員数＝11人*4H*57日
2024/12-2025.2の平日</t>
    <rPh sb="0" eb="1">
      <t>イン</t>
    </rPh>
    <rPh sb="1" eb="2">
      <t>スウ</t>
    </rPh>
    <rPh sb="5" eb="6">
      <t>ニン</t>
    </rPh>
    <rPh sb="12" eb="13">
      <t>ニチ</t>
    </rPh>
    <rPh sb="29" eb="31">
      <t>ヘイジツ</t>
    </rPh>
    <phoneticPr fontId="3"/>
  </si>
  <si>
    <t>員数＝3人*7H*20日
2025.3の平日</t>
    <rPh sb="0" eb="1">
      <t>イン</t>
    </rPh>
    <rPh sb="1" eb="2">
      <t>スウ</t>
    </rPh>
    <rPh sb="4" eb="5">
      <t>ニン</t>
    </rPh>
    <rPh sb="11" eb="12">
      <t>ニチ</t>
    </rPh>
    <rPh sb="20" eb="22">
      <t>ヘイジツ</t>
    </rPh>
    <phoneticPr fontId="3"/>
  </si>
  <si>
    <t>員数＝3人*4H*57日
2024/12-2025.2の平日</t>
    <rPh sb="0" eb="1">
      <t>イン</t>
    </rPh>
    <rPh sb="1" eb="2">
      <t>スウ</t>
    </rPh>
    <rPh sb="4" eb="5">
      <t>ニン</t>
    </rPh>
    <rPh sb="11" eb="12">
      <t>ニチ</t>
    </rPh>
    <rPh sb="28" eb="30">
      <t>ヘイジツ</t>
    </rPh>
    <phoneticPr fontId="3"/>
  </si>
  <si>
    <t>員数＝1人*4月
2024/12-2025.3</t>
    <phoneticPr fontId="4"/>
  </si>
  <si>
    <t>準備・構築費【当初分】</t>
    <rPh sb="0" eb="2">
      <t>ジュンビ</t>
    </rPh>
    <rPh sb="3" eb="5">
      <t>コウチク</t>
    </rPh>
    <rPh sb="5" eb="6">
      <t>ヒ</t>
    </rPh>
    <rPh sb="7" eb="9">
      <t>トウショ</t>
    </rPh>
    <rPh sb="9" eb="10">
      <t>ブン</t>
    </rPh>
    <phoneticPr fontId="5"/>
  </si>
  <si>
    <t>代価表（第１号）</t>
    <rPh sb="0" eb="3">
      <t>ダイカヒョウ</t>
    </rPh>
    <rPh sb="4" eb="5">
      <t>ダイ</t>
    </rPh>
    <rPh sb="6" eb="7">
      <t>ゴウ</t>
    </rPh>
    <phoneticPr fontId="5"/>
  </si>
  <si>
    <t>機器購入、敷設工事等</t>
    <phoneticPr fontId="5"/>
  </si>
  <si>
    <t>PC調達、ネットワーク関連工事費、CC運
営システム構築工事費</t>
    <phoneticPr fontId="5"/>
  </si>
  <si>
    <t>勤怠管理システム、PC、ファシリティ関
連(間仕切り/什器系/電源)</t>
    <phoneticPr fontId="5"/>
  </si>
  <si>
    <t>内訳書（第2号）</t>
    <rPh sb="0" eb="3">
      <t>ウチワケショ</t>
    </rPh>
    <rPh sb="4" eb="5">
      <t>ダイ</t>
    </rPh>
    <rPh sb="6" eb="7">
      <t>ゴウ</t>
    </rPh>
    <phoneticPr fontId="5"/>
  </si>
  <si>
    <t>原　設　計</t>
    <rPh sb="0" eb="1">
      <t>ゲン</t>
    </rPh>
    <rPh sb="2" eb="3">
      <t>セツ</t>
    </rPh>
    <rPh sb="4" eb="5">
      <t>ケイ</t>
    </rPh>
    <phoneticPr fontId="5"/>
  </si>
  <si>
    <t>内訳書（第1号）</t>
    <rPh sb="0" eb="3">
      <t>ウチワケショ</t>
    </rPh>
    <rPh sb="4" eb="5">
      <t>ダイ</t>
    </rPh>
    <rPh sb="6" eb="7">
      <t>ゴウ</t>
    </rPh>
    <phoneticPr fontId="5"/>
  </si>
  <si>
    <t>第1号代価表</t>
    <rPh sb="0" eb="1">
      <t>ダイ</t>
    </rPh>
    <rPh sb="2" eb="3">
      <t>ゴウ</t>
    </rPh>
    <rPh sb="3" eb="6">
      <t>ダイカヒョウ</t>
    </rPh>
    <phoneticPr fontId="5"/>
  </si>
  <si>
    <t>第2号代価表</t>
    <rPh sb="0" eb="1">
      <t>ダイ</t>
    </rPh>
    <rPh sb="2" eb="3">
      <t>ゴウ</t>
    </rPh>
    <rPh sb="3" eb="6">
      <t>ダイカヒョウ</t>
    </rPh>
    <phoneticPr fontId="5"/>
  </si>
  <si>
    <t>第3号代価表</t>
    <rPh sb="0" eb="1">
      <t>ダイ</t>
    </rPh>
    <rPh sb="2" eb="3">
      <t>ゴウ</t>
    </rPh>
    <rPh sb="3" eb="6">
      <t>ダイカヒョウ</t>
    </rPh>
    <phoneticPr fontId="5"/>
  </si>
  <si>
    <t>第4号代価表</t>
    <rPh sb="0" eb="1">
      <t>ダイ</t>
    </rPh>
    <rPh sb="2" eb="3">
      <t>ゴウ</t>
    </rPh>
    <rPh sb="3" eb="6">
      <t>ダイカヒョウ</t>
    </rPh>
    <phoneticPr fontId="5"/>
  </si>
  <si>
    <t>第5号代価表</t>
    <rPh sb="0" eb="1">
      <t>ダイ</t>
    </rPh>
    <rPh sb="2" eb="3">
      <t>ゴウ</t>
    </rPh>
    <rPh sb="3" eb="6">
      <t>ダイカヒョウ</t>
    </rPh>
    <phoneticPr fontId="5"/>
  </si>
  <si>
    <t>第6号代価表</t>
    <rPh sb="0" eb="1">
      <t>ダイ</t>
    </rPh>
    <rPh sb="2" eb="3">
      <t>ゴウ</t>
    </rPh>
    <rPh sb="3" eb="6">
      <t>ダイカヒョウ</t>
    </rPh>
    <phoneticPr fontId="5"/>
  </si>
  <si>
    <t>第7号代価表</t>
    <rPh sb="0" eb="1">
      <t>ダイ</t>
    </rPh>
    <rPh sb="2" eb="3">
      <t>ゴウ</t>
    </rPh>
    <rPh sb="3" eb="6">
      <t>ダイカヒョウ</t>
    </rPh>
    <phoneticPr fontId="5"/>
  </si>
  <si>
    <t>第8号代価表</t>
    <rPh sb="0" eb="1">
      <t>ダイ</t>
    </rPh>
    <rPh sb="2" eb="3">
      <t>ゴウ</t>
    </rPh>
    <rPh sb="3" eb="6">
      <t>ダイカヒョウ</t>
    </rPh>
    <phoneticPr fontId="5"/>
  </si>
  <si>
    <t>第9号代価表</t>
    <rPh sb="0" eb="1">
      <t>ダイ</t>
    </rPh>
    <rPh sb="2" eb="3">
      <t>ゴウ</t>
    </rPh>
    <rPh sb="3" eb="6">
      <t>ダイカヒョウ</t>
    </rPh>
    <phoneticPr fontId="5"/>
  </si>
  <si>
    <t>第10号代価表</t>
    <rPh sb="0" eb="1">
      <t>ダイ</t>
    </rPh>
    <rPh sb="3" eb="4">
      <t>ゴウ</t>
    </rPh>
    <rPh sb="4" eb="7">
      <t>ダイカヒョウ</t>
    </rPh>
    <phoneticPr fontId="5"/>
  </si>
  <si>
    <t>百円未満切捨て</t>
    <rPh sb="0" eb="4">
      <t>ヒャクエンミマン</t>
    </rPh>
    <rPh sb="4" eb="5">
      <t>キ</t>
    </rPh>
    <rPh sb="5" eb="6">
      <t>ス</t>
    </rPh>
    <phoneticPr fontId="5"/>
  </si>
  <si>
    <t>第１号内訳書（A）</t>
    <phoneticPr fontId="5"/>
  </si>
  <si>
    <t>第２号内訳書（B）</t>
    <phoneticPr fontId="5"/>
  </si>
  <si>
    <t>計</t>
    <rPh sb="0" eb="1">
      <t>ケイ</t>
    </rPh>
    <phoneticPr fontId="5"/>
  </si>
  <si>
    <t>（C）＝（A)＋（B)</t>
    <phoneticPr fontId="5"/>
  </si>
  <si>
    <t>間接費</t>
    <rPh sb="0" eb="3">
      <t>カンセツヒ</t>
    </rPh>
    <phoneticPr fontId="5"/>
  </si>
  <si>
    <t>（D）</t>
    <phoneticPr fontId="5"/>
  </si>
  <si>
    <t>（E）＝（C）＋（D）</t>
    <phoneticPr fontId="5"/>
  </si>
  <si>
    <t>（F）＝（E）×10％ 
※1円未満切り捨て</t>
    <phoneticPr fontId="5"/>
  </si>
  <si>
    <t>（E）+（F）</t>
    <phoneticPr fontId="5"/>
  </si>
  <si>
    <t>マネージャー</t>
    <phoneticPr fontId="5"/>
  </si>
  <si>
    <t>1時間分の単価を計上(単価契約分)
125/100</t>
    <phoneticPr fontId="5"/>
  </si>
  <si>
    <t>1時間分の単価を計上(単価契約分)
135/100</t>
    <phoneticPr fontId="5"/>
  </si>
  <si>
    <t>人件費・運営費　【単価表】</t>
    <rPh sb="0" eb="3">
      <t>ジンケンヒ</t>
    </rPh>
    <rPh sb="4" eb="7">
      <t>ウンエイヒ</t>
    </rPh>
    <rPh sb="9" eb="12">
      <t>タンカヒョウ</t>
    </rPh>
    <phoneticPr fontId="5"/>
  </si>
  <si>
    <t>1件分の単価を計上(単価契約分)
想定数量1,800件(＝50件/月×12月/年×3年)</t>
    <rPh sb="1" eb="2">
      <t>ケン</t>
    </rPh>
    <rPh sb="2" eb="3">
      <t>ブン</t>
    </rPh>
    <rPh sb="4" eb="6">
      <t>タンカ</t>
    </rPh>
    <rPh sb="7" eb="9">
      <t>ケイジョウ</t>
    </rPh>
    <rPh sb="17" eb="19">
      <t>ソウテイ</t>
    </rPh>
    <rPh sb="19" eb="21">
      <t>スウリョウ</t>
    </rPh>
    <rPh sb="26" eb="27">
      <t>ケン</t>
    </rPh>
    <rPh sb="31" eb="32">
      <t>ケン</t>
    </rPh>
    <rPh sb="33" eb="34">
      <t>ツキ</t>
    </rPh>
    <rPh sb="37" eb="38">
      <t>ガツ</t>
    </rPh>
    <rPh sb="39" eb="40">
      <t>ネン</t>
    </rPh>
    <rPh sb="42" eb="43">
      <t>ネン</t>
    </rPh>
    <phoneticPr fontId="5"/>
  </si>
  <si>
    <t>運営業務費用</t>
    <rPh sb="0" eb="2">
      <t>ウンエイ</t>
    </rPh>
    <rPh sb="2" eb="4">
      <t>ギョウム</t>
    </rPh>
    <rPh sb="4" eb="6">
      <t>ヒヨウ</t>
    </rPh>
    <phoneticPr fontId="5"/>
  </si>
  <si>
    <t>準備・構築費【当初分】</t>
    <rPh sb="0" eb="2">
      <t>ジュンビ</t>
    </rPh>
    <rPh sb="3" eb="6">
      <t>コウチクヒ</t>
    </rPh>
    <rPh sb="7" eb="10">
      <t>トウショブン</t>
    </rPh>
    <phoneticPr fontId="5"/>
  </si>
  <si>
    <t>数量＝1人*24月</t>
    <rPh sb="0" eb="2">
      <t>スウリョウ</t>
    </rPh>
    <rPh sb="4" eb="5">
      <t>ニン</t>
    </rPh>
    <rPh sb="8" eb="9">
      <t>ガツ</t>
    </rPh>
    <phoneticPr fontId="4"/>
  </si>
  <si>
    <t>百円未満切捨て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</si>
</sst>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);[Red]\(#,##0\)"/>
    <numFmt numFmtId="178" formatCode="#,##0_ ;[Red]\-#,##0\ "/>
    <numFmt numFmtId="179" formatCode="0_);[Red]\(0\)"/>
    <numFmt numFmtId="180" formatCode="General\ &quot;頁&quot;"/>
  </numFmts>
  <fonts count="28">
    <font>
      <sz val="11"/>
      <name val="ＨＧ丸ゴシックM"/>
      <family val="3"/>
      <charset val="128"/>
    </font>
    <font>
      <sz val="11"/>
      <name val="ＨＧ丸ゴシックM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ＨＧ丸ゴシックM"/>
      <family val="3"/>
      <charset val="128"/>
    </font>
    <font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trike/>
      <sz val="10"/>
      <name val="Meiryo UI"/>
      <family val="3"/>
      <charset val="128"/>
    </font>
    <font>
      <sz val="14"/>
      <name val="Meiryo UI"/>
      <family val="3"/>
      <charset val="128"/>
    </font>
    <font>
      <u/>
      <sz val="10"/>
      <name val="Meiryo UI"/>
      <family val="3"/>
      <charset val="128"/>
    </font>
    <font>
      <b/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9" fillId="0" borderId="0" xfId="0" applyFont="1" applyAlignment="1">
      <alignment horizontal="left" vertical="center"/>
    </xf>
    <xf numFmtId="176" fontId="9" fillId="0" borderId="0" xfId="2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1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176" fontId="10" fillId="0" borderId="4" xfId="2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3" fontId="10" fillId="0" borderId="4" xfId="1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Continuous" vertical="center"/>
    </xf>
    <xf numFmtId="3" fontId="13" fillId="0" borderId="1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4" fillId="0" borderId="2" xfId="0" applyFont="1" applyBorder="1" applyAlignment="1">
      <alignment horizontal="centerContinuous" vertical="center"/>
    </xf>
    <xf numFmtId="0" fontId="13" fillId="0" borderId="6" xfId="0" applyFont="1" applyBorder="1" applyAlignment="1">
      <alignment vertical="center"/>
    </xf>
    <xf numFmtId="3" fontId="11" fillId="0" borderId="0" xfId="0" applyNumberFormat="1" applyFont="1" applyAlignment="1">
      <alignment horizontal="left" vertical="center"/>
    </xf>
    <xf numFmtId="177" fontId="13" fillId="0" borderId="0" xfId="2" applyNumberFormat="1" applyFont="1" applyBorder="1" applyAlignment="1">
      <alignment horizontal="centerContinuous" vertical="center"/>
    </xf>
    <xf numFmtId="3" fontId="15" fillId="0" borderId="0" xfId="1" applyNumberFormat="1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3" fontId="13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76" fontId="11" fillId="0" borderId="0" xfId="2" applyNumberFormat="1" applyFont="1" applyBorder="1" applyAlignment="1">
      <alignment vertical="center"/>
    </xf>
    <xf numFmtId="3" fontId="15" fillId="0" borderId="1" xfId="1" applyNumberFormat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vertical="center"/>
    </xf>
    <xf numFmtId="3" fontId="17" fillId="0" borderId="0" xfId="0" applyNumberFormat="1" applyFont="1" applyAlignment="1">
      <alignment vertical="center"/>
    </xf>
    <xf numFmtId="3" fontId="13" fillId="0" borderId="0" xfId="1" applyNumberFormat="1" applyFont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0" fontId="10" fillId="0" borderId="7" xfId="0" quotePrefix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76" fontId="10" fillId="0" borderId="8" xfId="2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3" fontId="10" fillId="0" borderId="8" xfId="1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5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3" fontId="11" fillId="0" borderId="12" xfId="1" applyNumberFormat="1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9" fillId="0" borderId="12" xfId="2" applyNumberFormat="1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38" fontId="9" fillId="0" borderId="17" xfId="1" applyFont="1" applyFill="1" applyBorder="1" applyAlignment="1">
      <alignment horizontal="left" vertical="center" wrapText="1"/>
    </xf>
    <xf numFmtId="38" fontId="9" fillId="0" borderId="12" xfId="1" applyFont="1" applyFill="1" applyBorder="1" applyAlignment="1">
      <alignment horizontal="left" vertical="center"/>
    </xf>
    <xf numFmtId="38" fontId="9" fillId="0" borderId="12" xfId="1" applyFont="1" applyFill="1" applyBorder="1" applyAlignment="1">
      <alignment horizontal="left" vertical="center" wrapText="1"/>
    </xf>
    <xf numFmtId="9" fontId="11" fillId="0" borderId="0" xfId="0" applyNumberFormat="1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0" quotePrefix="1" applyFont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0" applyNumberFormat="1" applyFont="1" applyAlignment="1">
      <alignment vertical="center"/>
    </xf>
    <xf numFmtId="179" fontId="9" fillId="0" borderId="12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38" fontId="9" fillId="0" borderId="12" xfId="1" quotePrefix="1" applyFont="1" applyBorder="1" applyAlignment="1">
      <alignment horizontal="center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176" fontId="9" fillId="0" borderId="19" xfId="2" applyNumberFormat="1" applyFont="1" applyFill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3" fontId="9" fillId="0" borderId="19" xfId="1" applyNumberFormat="1" applyFont="1" applyBorder="1" applyAlignment="1">
      <alignment horizontal="center" vertical="center"/>
    </xf>
    <xf numFmtId="3" fontId="9" fillId="0" borderId="19" xfId="1" applyNumberFormat="1" applyFont="1" applyBorder="1" applyAlignment="1">
      <alignment vertical="center"/>
    </xf>
    <xf numFmtId="3" fontId="9" fillId="0" borderId="20" xfId="0" applyNumberFormat="1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176" fontId="10" fillId="0" borderId="0" xfId="2" applyNumberFormat="1" applyFont="1" applyFill="1" applyBorder="1"/>
    <xf numFmtId="3" fontId="10" fillId="0" borderId="0" xfId="1" applyNumberFormat="1" applyFont="1"/>
    <xf numFmtId="0" fontId="11" fillId="0" borderId="0" xfId="0" applyFont="1"/>
    <xf numFmtId="176" fontId="10" fillId="0" borderId="0" xfId="2" applyNumberFormat="1" applyFont="1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178" fontId="9" fillId="0" borderId="12" xfId="2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179" fontId="9" fillId="0" borderId="12" xfId="2" applyNumberFormat="1" applyFont="1" applyFill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8" fontId="9" fillId="0" borderId="12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17" xfId="0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right" vertical="center" wrapText="1"/>
    </xf>
    <xf numFmtId="3" fontId="21" fillId="0" borderId="12" xfId="1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3" fontId="11" fillId="0" borderId="0" xfId="0" applyNumberFormat="1" applyFont="1" applyAlignment="1">
      <alignment horizontal="centerContinuous" vertical="center"/>
    </xf>
    <xf numFmtId="49" fontId="9" fillId="0" borderId="17" xfId="1" applyNumberFormat="1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178" fontId="24" fillId="0" borderId="12" xfId="2" applyNumberFormat="1" applyFont="1" applyFill="1" applyBorder="1" applyAlignment="1">
      <alignment horizontal="right" vertical="center"/>
    </xf>
    <xf numFmtId="0" fontId="24" fillId="0" borderId="16" xfId="0" applyFont="1" applyBorder="1" applyAlignment="1">
      <alignment vertical="center" wrapText="1"/>
    </xf>
    <xf numFmtId="0" fontId="24" fillId="0" borderId="12" xfId="0" applyFont="1" applyBorder="1" applyAlignment="1">
      <alignment horizontal="left" vertical="center"/>
    </xf>
    <xf numFmtId="49" fontId="24" fillId="0" borderId="17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38" fontId="9" fillId="0" borderId="26" xfId="1" applyFont="1" applyFill="1" applyBorder="1" applyAlignment="1">
      <alignment horizontal="left" vertical="center"/>
    </xf>
    <xf numFmtId="178" fontId="9" fillId="0" borderId="26" xfId="2" applyNumberFormat="1" applyFont="1" applyFill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3" fontId="9" fillId="0" borderId="26" xfId="1" applyNumberFormat="1" applyFont="1" applyBorder="1" applyAlignment="1">
      <alignment horizontal="center" vertical="center"/>
    </xf>
    <xf numFmtId="3" fontId="9" fillId="0" borderId="26" xfId="1" applyNumberFormat="1" applyFont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178" fontId="9" fillId="0" borderId="19" xfId="2" applyNumberFormat="1" applyFont="1" applyFill="1" applyBorder="1" applyAlignment="1">
      <alignment horizontal="right" vertical="center"/>
    </xf>
    <xf numFmtId="49" fontId="9" fillId="0" borderId="20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" xfId="0" quotePrefix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vertical="center"/>
    </xf>
    <xf numFmtId="0" fontId="11" fillId="0" borderId="2" xfId="0" quotePrefix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38" fontId="9" fillId="0" borderId="2" xfId="1" applyFont="1" applyFill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0" fontId="25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Continuous" vertical="center"/>
    </xf>
    <xf numFmtId="0" fontId="27" fillId="0" borderId="2" xfId="0" applyFont="1" applyBorder="1" applyAlignment="1">
      <alignment vertical="top"/>
    </xf>
    <xf numFmtId="0" fontId="27" fillId="0" borderId="2" xfId="0" applyFont="1" applyBorder="1" applyAlignment="1">
      <alignment horizontal="right" vertical="top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38" fontId="25" fillId="0" borderId="2" xfId="1" applyFont="1" applyFill="1" applyBorder="1" applyAlignment="1">
      <alignment vertical="center"/>
    </xf>
    <xf numFmtId="38" fontId="25" fillId="0" borderId="24" xfId="1" applyFont="1" applyFill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38" fontId="25" fillId="0" borderId="0" xfId="1" applyFont="1" applyFill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3" fontId="25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0" fillId="0" borderId="17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11" fillId="0" borderId="14" xfId="2" quotePrefix="1" applyNumberFormat="1" applyFont="1" applyFill="1" applyBorder="1" applyAlignment="1">
      <alignment horizontal="center" vertical="center"/>
    </xf>
    <xf numFmtId="176" fontId="11" fillId="0" borderId="12" xfId="2" quotePrefix="1" applyNumberFormat="1" applyFont="1" applyFill="1" applyBorder="1" applyAlignment="1">
      <alignment horizontal="center" vertical="center"/>
    </xf>
    <xf numFmtId="0" fontId="11" fillId="0" borderId="21" xfId="0" quotePrefix="1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 vertical="center"/>
    </xf>
  </cellXfs>
  <cellStyles count="5">
    <cellStyle name="桁区切り" xfId="1" builtinId="6"/>
    <cellStyle name="桁区切り [0.00]" xfId="2" builtinId="3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63;&#25913;(31)\BUNSYO\&#24037;&#20107;&#31649;&#29702;\&#24037;&#20107;&#31649;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\&#24037;&#20107;&#31649;&#29702;\&#24037;&#20107;&#31649;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管理原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管理原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4328-E76E-421B-8DAF-3F352EA528D5}">
  <dimension ref="C1:H26"/>
  <sheetViews>
    <sheetView showGridLines="0" view="pageBreakPreview" zoomScale="75" zoomScaleNormal="75" zoomScaleSheetLayoutView="75" workbookViewId="0">
      <selection activeCell="E30" sqref="E30"/>
    </sheetView>
  </sheetViews>
  <sheetFormatPr defaultColWidth="9" defaultRowHeight="16.5" customHeight="1"/>
  <cols>
    <col min="1" max="1" width="1.6328125" style="13" customWidth="1"/>
    <col min="2" max="2" width="2.6328125" style="13" customWidth="1"/>
    <col min="3" max="3" width="10.6328125" style="131" customWidth="1"/>
    <col min="4" max="4" width="20.6328125" style="131" customWidth="1"/>
    <col min="5" max="5" width="100.6328125" style="131" customWidth="1"/>
    <col min="6" max="6" width="10.6328125" style="131" customWidth="1"/>
    <col min="7" max="7" width="2.6328125" style="13" customWidth="1"/>
    <col min="8" max="16384" width="9" style="13"/>
  </cols>
  <sheetData>
    <row r="1" spans="3:8" s="6" customFormat="1" ht="14" customHeight="1" thickBot="1">
      <c r="C1" s="6" t="s">
        <v>0</v>
      </c>
      <c r="F1" s="146"/>
    </row>
    <row r="2" spans="3:8" ht="14" customHeight="1">
      <c r="C2" s="7"/>
      <c r="D2" s="127"/>
      <c r="E2" s="127"/>
      <c r="F2" s="12"/>
    </row>
    <row r="3" spans="3:8" ht="28" customHeight="1">
      <c r="C3" s="20" t="s">
        <v>26</v>
      </c>
      <c r="F3" s="129"/>
    </row>
    <row r="4" spans="3:8" ht="14" customHeight="1">
      <c r="C4" s="20"/>
      <c r="F4" s="27"/>
    </row>
    <row r="5" spans="3:8" ht="13" customHeight="1">
      <c r="C5" s="130"/>
      <c r="D5" s="165" t="s">
        <v>21</v>
      </c>
      <c r="E5" s="165"/>
      <c r="F5" s="27"/>
    </row>
    <row r="6" spans="3:8" ht="13" customHeight="1" thickBot="1">
      <c r="C6" s="130"/>
      <c r="D6" s="166"/>
      <c r="E6" s="166"/>
      <c r="F6" s="27"/>
    </row>
    <row r="7" spans="3:8" ht="14" customHeight="1" thickTop="1">
      <c r="C7" s="132"/>
      <c r="D7" s="105"/>
      <c r="E7" s="147"/>
      <c r="F7" s="133"/>
    </row>
    <row r="8" spans="3:8" ht="14" customHeight="1">
      <c r="C8" s="134"/>
      <c r="D8" s="13"/>
      <c r="E8" s="13"/>
      <c r="F8" s="148"/>
    </row>
    <row r="9" spans="3:8" ht="14" customHeight="1">
      <c r="C9" s="134"/>
      <c r="D9" s="13"/>
      <c r="E9" s="13"/>
      <c r="F9" s="135"/>
    </row>
    <row r="10" spans="3:8" ht="28" customHeight="1">
      <c r="C10" s="136"/>
      <c r="D10" s="13"/>
      <c r="E10" s="13"/>
      <c r="F10" s="149"/>
    </row>
    <row r="11" spans="3:8" ht="28" customHeight="1">
      <c r="C11" s="136"/>
      <c r="D11" s="150" t="s">
        <v>23</v>
      </c>
      <c r="E11" s="151" t="s">
        <v>57</v>
      </c>
      <c r="F11" s="140"/>
    </row>
    <row r="12" spans="3:8" ht="28" customHeight="1">
      <c r="C12" s="152"/>
      <c r="D12" s="150" t="s">
        <v>22</v>
      </c>
      <c r="E12" s="153" t="s">
        <v>58</v>
      </c>
      <c r="F12" s="154"/>
    </row>
    <row r="13" spans="3:8" ht="28" customHeight="1">
      <c r="C13" s="152"/>
      <c r="D13" s="150"/>
      <c r="E13" s="155"/>
      <c r="F13" s="154"/>
      <c r="H13" s="6"/>
    </row>
    <row r="14" spans="3:8" ht="28" customHeight="1">
      <c r="C14" s="152"/>
      <c r="D14" s="150"/>
      <c r="E14" s="141"/>
      <c r="F14" s="154"/>
    </row>
    <row r="15" spans="3:8" ht="28" customHeight="1">
      <c r="C15" s="152"/>
      <c r="D15" s="150" t="s">
        <v>27</v>
      </c>
      <c r="E15" s="156"/>
      <c r="F15" s="154"/>
    </row>
    <row r="16" spans="3:8" ht="28" customHeight="1">
      <c r="C16" s="152"/>
      <c r="D16" s="150"/>
      <c r="E16" s="157"/>
      <c r="F16" s="154"/>
    </row>
    <row r="17" spans="3:6" ht="28" customHeight="1">
      <c r="C17" s="152"/>
      <c r="D17" s="139"/>
      <c r="E17" s="139"/>
      <c r="F17" s="154"/>
    </row>
    <row r="18" spans="3:6" ht="28" customHeight="1">
      <c r="C18" s="152"/>
      <c r="D18" s="141"/>
      <c r="E18" s="141"/>
      <c r="F18" s="158"/>
    </row>
    <row r="19" spans="3:6" ht="28" customHeight="1">
      <c r="C19" s="152"/>
      <c r="D19" s="159"/>
      <c r="E19" s="141"/>
      <c r="F19" s="158"/>
    </row>
    <row r="20" spans="3:6" ht="28" customHeight="1">
      <c r="C20" s="152"/>
      <c r="D20" s="159"/>
      <c r="E20" s="139"/>
      <c r="F20" s="158"/>
    </row>
    <row r="21" spans="3:6" ht="28" customHeight="1">
      <c r="C21" s="152"/>
      <c r="D21" s="159"/>
      <c r="E21" s="139"/>
      <c r="F21" s="158"/>
    </row>
    <row r="22" spans="3:6" ht="28" customHeight="1">
      <c r="C22" s="152"/>
      <c r="D22" s="139"/>
      <c r="E22" s="139"/>
      <c r="F22" s="158"/>
    </row>
    <row r="23" spans="3:6" ht="28" customHeight="1">
      <c r="C23" s="152"/>
      <c r="D23" s="139"/>
      <c r="E23" s="141"/>
      <c r="F23" s="158"/>
    </row>
    <row r="24" spans="3:6" ht="28" customHeight="1">
      <c r="C24" s="152"/>
      <c r="D24" s="159"/>
      <c r="E24" s="141"/>
      <c r="F24" s="158"/>
    </row>
    <row r="25" spans="3:6" ht="28" customHeight="1" thickBot="1">
      <c r="C25" s="160"/>
      <c r="D25" s="161"/>
      <c r="E25" s="161"/>
      <c r="F25" s="162"/>
    </row>
    <row r="26" spans="3:6" ht="16.5" customHeight="1">
      <c r="F26" s="163"/>
    </row>
  </sheetData>
  <mergeCells count="1">
    <mergeCell ref="D5:E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4D71-5FCB-41E7-B8C4-8B96507C6464}">
  <dimension ref="C1:L27"/>
  <sheetViews>
    <sheetView showGridLines="0" view="pageBreakPreview" zoomScale="85" zoomScaleNormal="75" zoomScaleSheetLayoutView="85" workbookViewId="0">
      <selection activeCell="G11" sqref="G11:G14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（4号）'!L1+1</f>
        <v>9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89</v>
      </c>
      <c r="G3" s="16"/>
      <c r="H3" s="16"/>
      <c r="I3" s="17" t="s">
        <v>90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99" t="s">
        <v>137</v>
      </c>
      <c r="D11" s="58"/>
      <c r="E11" s="51" t="s">
        <v>36</v>
      </c>
      <c r="F11" s="88">
        <v>6</v>
      </c>
      <c r="G11" s="52"/>
      <c r="H11" s="53">
        <f>F11*G11</f>
        <v>0</v>
      </c>
      <c r="I11" s="51"/>
      <c r="J11" s="52"/>
      <c r="K11" s="53"/>
      <c r="L11" s="57" t="s">
        <v>45</v>
      </c>
    </row>
    <row r="12" spans="3:12" s="13" customFormat="1" ht="28" customHeight="1">
      <c r="C12" s="99" t="s">
        <v>62</v>
      </c>
      <c r="D12" s="58"/>
      <c r="E12" s="51" t="s">
        <v>37</v>
      </c>
      <c r="F12" s="88">
        <v>2790</v>
      </c>
      <c r="G12" s="52"/>
      <c r="H12" s="53">
        <f t="shared" ref="H12:H14" si="0">F12*G12</f>
        <v>0</v>
      </c>
      <c r="I12" s="51"/>
      <c r="J12" s="52"/>
      <c r="K12" s="53"/>
      <c r="L12" s="54" t="s">
        <v>46</v>
      </c>
    </row>
    <row r="13" spans="3:12" s="13" customFormat="1" ht="28" customHeight="1">
      <c r="C13" s="99" t="s">
        <v>63</v>
      </c>
      <c r="D13" s="58"/>
      <c r="E13" s="51" t="s">
        <v>37</v>
      </c>
      <c r="F13" s="88">
        <v>10230</v>
      </c>
      <c r="G13" s="52"/>
      <c r="H13" s="53">
        <f t="shared" si="0"/>
        <v>0</v>
      </c>
      <c r="I13" s="51"/>
      <c r="J13" s="52"/>
      <c r="K13" s="53"/>
      <c r="L13" s="54" t="s">
        <v>47</v>
      </c>
    </row>
    <row r="14" spans="3:12" s="13" customFormat="1" ht="28" customHeight="1">
      <c r="C14" s="48" t="s">
        <v>64</v>
      </c>
      <c r="D14" s="49"/>
      <c r="E14" s="91" t="s">
        <v>37</v>
      </c>
      <c r="F14" s="88">
        <v>84630</v>
      </c>
      <c r="G14" s="52"/>
      <c r="H14" s="53">
        <f t="shared" si="0"/>
        <v>0</v>
      </c>
      <c r="I14" s="51"/>
      <c r="J14" s="52"/>
      <c r="K14" s="53"/>
      <c r="L14" s="54" t="s">
        <v>48</v>
      </c>
    </row>
    <row r="15" spans="3:12" s="13" customFormat="1" ht="28" customHeight="1">
      <c r="C15" s="48"/>
      <c r="D15" s="98"/>
      <c r="E15" s="91"/>
      <c r="F15" s="88"/>
      <c r="G15" s="52"/>
      <c r="H15" s="53"/>
      <c r="I15" s="51"/>
      <c r="J15" s="52"/>
      <c r="K15" s="53"/>
      <c r="L15" s="54"/>
    </row>
    <row r="16" spans="3:12" s="13" customFormat="1" ht="28" customHeight="1">
      <c r="C16" s="48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D524-CC19-4995-91EC-95B76B16D1D8}">
  <dimension ref="C1:L27"/>
  <sheetViews>
    <sheetView showGridLines="0" view="pageBreakPreview" zoomScale="85" zoomScaleNormal="75" zoomScaleSheetLayoutView="85" workbookViewId="0">
      <selection activeCell="G11" sqref="G11:G15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（5号）'!L1+1</f>
        <v>10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87</v>
      </c>
      <c r="G3" s="16"/>
      <c r="H3" s="16"/>
      <c r="I3" s="17" t="s">
        <v>88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55" t="s">
        <v>49</v>
      </c>
      <c r="D11" s="58"/>
      <c r="E11" s="51" t="s">
        <v>38</v>
      </c>
      <c r="F11" s="88">
        <v>6</v>
      </c>
      <c r="G11" s="52"/>
      <c r="H11" s="53">
        <f>F11*G11</f>
        <v>0</v>
      </c>
      <c r="I11" s="51"/>
      <c r="J11" s="52"/>
      <c r="K11" s="53"/>
      <c r="L11" s="57" t="s">
        <v>70</v>
      </c>
    </row>
    <row r="12" spans="3:12" s="13" customFormat="1" ht="28" customHeight="1">
      <c r="C12" s="55" t="s">
        <v>50</v>
      </c>
      <c r="D12" s="58"/>
      <c r="E12" s="51" t="s">
        <v>38</v>
      </c>
      <c r="F12" s="88">
        <v>6</v>
      </c>
      <c r="G12" s="52"/>
      <c r="H12" s="53">
        <f t="shared" ref="H12:H15" si="0">F12*G12</f>
        <v>0</v>
      </c>
      <c r="I12" s="51"/>
      <c r="J12" s="52"/>
      <c r="K12" s="53"/>
      <c r="L12" s="54" t="s">
        <v>71</v>
      </c>
    </row>
    <row r="13" spans="3:12" s="13" customFormat="1" ht="28" customHeight="1">
      <c r="C13" s="55" t="s">
        <v>51</v>
      </c>
      <c r="D13" s="58"/>
      <c r="E13" s="51" t="s">
        <v>38</v>
      </c>
      <c r="F13" s="88">
        <v>6</v>
      </c>
      <c r="G13" s="52"/>
      <c r="H13" s="53">
        <f t="shared" si="0"/>
        <v>0</v>
      </c>
      <c r="I13" s="51"/>
      <c r="J13" s="52"/>
      <c r="K13" s="53"/>
      <c r="L13" s="97" t="s">
        <v>72</v>
      </c>
    </row>
    <row r="14" spans="3:12" s="13" customFormat="1" ht="28" customHeight="1">
      <c r="C14" s="89" t="s">
        <v>52</v>
      </c>
      <c r="D14" s="49"/>
      <c r="E14" s="51" t="s">
        <v>38</v>
      </c>
      <c r="F14" s="88">
        <v>6</v>
      </c>
      <c r="G14" s="52"/>
      <c r="H14" s="53">
        <f t="shared" si="0"/>
        <v>0</v>
      </c>
      <c r="I14" s="51"/>
      <c r="J14" s="52"/>
      <c r="K14" s="53"/>
      <c r="L14" s="97" t="s">
        <v>73</v>
      </c>
    </row>
    <row r="15" spans="3:12" s="13" customFormat="1" ht="28" customHeight="1">
      <c r="C15" s="89" t="s">
        <v>53</v>
      </c>
      <c r="D15" s="98"/>
      <c r="E15" s="51" t="s">
        <v>38</v>
      </c>
      <c r="F15" s="88">
        <v>6</v>
      </c>
      <c r="G15" s="52"/>
      <c r="H15" s="53">
        <f t="shared" si="0"/>
        <v>0</v>
      </c>
      <c r="I15" s="51"/>
      <c r="J15" s="52"/>
      <c r="K15" s="53"/>
      <c r="L15" s="54" t="s">
        <v>74</v>
      </c>
    </row>
    <row r="16" spans="3:12" s="13" customFormat="1" ht="28" customHeight="1">
      <c r="C16" s="89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AFA8-89EE-42C2-92CF-BA6F600B0722}">
  <dimension ref="C1:L27"/>
  <sheetViews>
    <sheetView showGridLines="0" view="pageBreakPreview" zoomScale="85" zoomScaleNormal="75" zoomScaleSheetLayoutView="85" workbookViewId="0">
      <selection activeCell="G11" sqref="G11:G14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（6号）'!L1+1</f>
        <v>11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85</v>
      </c>
      <c r="G3" s="16"/>
      <c r="H3" s="16"/>
      <c r="I3" s="17" t="s">
        <v>86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99" t="s">
        <v>137</v>
      </c>
      <c r="D11" s="58"/>
      <c r="E11" s="51" t="s">
        <v>36</v>
      </c>
      <c r="F11" s="88">
        <v>6</v>
      </c>
      <c r="G11" s="52"/>
      <c r="H11" s="53">
        <f>F11*G11</f>
        <v>0</v>
      </c>
      <c r="I11" s="51"/>
      <c r="J11" s="52"/>
      <c r="K11" s="53"/>
      <c r="L11" s="57" t="s">
        <v>45</v>
      </c>
    </row>
    <row r="12" spans="3:12" s="13" customFormat="1" ht="28" customHeight="1">
      <c r="C12" s="99" t="s">
        <v>62</v>
      </c>
      <c r="D12" s="58"/>
      <c r="E12" s="51" t="s">
        <v>37</v>
      </c>
      <c r="F12" s="88">
        <v>2655</v>
      </c>
      <c r="G12" s="52"/>
      <c r="H12" s="53">
        <f t="shared" ref="H12:H14" si="0">F12*G12</f>
        <v>0</v>
      </c>
      <c r="I12" s="51"/>
      <c r="J12" s="52"/>
      <c r="K12" s="53"/>
      <c r="L12" s="54" t="s">
        <v>54</v>
      </c>
    </row>
    <row r="13" spans="3:12" s="13" customFormat="1" ht="28" customHeight="1">
      <c r="C13" s="99" t="s">
        <v>63</v>
      </c>
      <c r="D13" s="58"/>
      <c r="E13" s="51" t="s">
        <v>37</v>
      </c>
      <c r="F13" s="88">
        <v>10620</v>
      </c>
      <c r="G13" s="52"/>
      <c r="H13" s="53">
        <f t="shared" si="0"/>
        <v>0</v>
      </c>
      <c r="I13" s="51"/>
      <c r="J13" s="52"/>
      <c r="K13" s="53"/>
      <c r="L13" s="54" t="s">
        <v>55</v>
      </c>
    </row>
    <row r="14" spans="3:12" s="13" customFormat="1" ht="28" customHeight="1">
      <c r="C14" s="48" t="s">
        <v>64</v>
      </c>
      <c r="D14" s="49"/>
      <c r="E14" s="91" t="s">
        <v>37</v>
      </c>
      <c r="F14" s="88">
        <v>89385</v>
      </c>
      <c r="G14" s="52"/>
      <c r="H14" s="53">
        <f t="shared" si="0"/>
        <v>0</v>
      </c>
      <c r="I14" s="51"/>
      <c r="J14" s="52"/>
      <c r="K14" s="53"/>
      <c r="L14" s="54" t="s">
        <v>56</v>
      </c>
    </row>
    <row r="15" spans="3:12" s="13" customFormat="1" ht="28" customHeight="1">
      <c r="C15" s="48"/>
      <c r="D15" s="98"/>
      <c r="E15" s="91"/>
      <c r="F15" s="88"/>
      <c r="G15" s="52"/>
      <c r="H15" s="53"/>
      <c r="I15" s="51"/>
      <c r="J15" s="52"/>
      <c r="K15" s="53"/>
      <c r="L15" s="54"/>
    </row>
    <row r="16" spans="3:12" s="13" customFormat="1" ht="28" customHeight="1">
      <c r="C16" s="48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5F9B-86BB-43F4-B26E-6DE0D37ABAA2}">
  <dimension ref="C1:L27"/>
  <sheetViews>
    <sheetView showGridLines="0" view="pageBreakPreview" zoomScale="85" zoomScaleNormal="75" zoomScaleSheetLayoutView="85" workbookViewId="0">
      <selection activeCell="G11" sqref="G11:G15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（7号）'!L1+1</f>
        <v>12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83</v>
      </c>
      <c r="G3" s="16"/>
      <c r="H3" s="16"/>
      <c r="I3" s="17" t="s">
        <v>84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55" t="s">
        <v>49</v>
      </c>
      <c r="D11" s="58"/>
      <c r="E11" s="51" t="s">
        <v>38</v>
      </c>
      <c r="F11" s="88">
        <v>6</v>
      </c>
      <c r="G11" s="52"/>
      <c r="H11" s="53">
        <f>F11*G11</f>
        <v>0</v>
      </c>
      <c r="I11" s="51"/>
      <c r="J11" s="52"/>
      <c r="K11" s="53"/>
      <c r="L11" s="57" t="s">
        <v>70</v>
      </c>
    </row>
    <row r="12" spans="3:12" s="13" customFormat="1" ht="28" customHeight="1">
      <c r="C12" s="55" t="s">
        <v>50</v>
      </c>
      <c r="D12" s="58"/>
      <c r="E12" s="51" t="s">
        <v>38</v>
      </c>
      <c r="F12" s="88">
        <v>6</v>
      </c>
      <c r="G12" s="52"/>
      <c r="H12" s="53">
        <f t="shared" ref="H12:H15" si="0">F12*G12</f>
        <v>0</v>
      </c>
      <c r="I12" s="51"/>
      <c r="J12" s="52"/>
      <c r="K12" s="53"/>
      <c r="L12" s="54" t="s">
        <v>71</v>
      </c>
    </row>
    <row r="13" spans="3:12" s="13" customFormat="1" ht="28" customHeight="1">
      <c r="C13" s="55" t="s">
        <v>51</v>
      </c>
      <c r="D13" s="58"/>
      <c r="E13" s="51" t="s">
        <v>38</v>
      </c>
      <c r="F13" s="88">
        <v>6</v>
      </c>
      <c r="G13" s="52"/>
      <c r="H13" s="53">
        <f t="shared" si="0"/>
        <v>0</v>
      </c>
      <c r="I13" s="51"/>
      <c r="J13" s="52"/>
      <c r="K13" s="53"/>
      <c r="L13" s="97" t="s">
        <v>72</v>
      </c>
    </row>
    <row r="14" spans="3:12" s="13" customFormat="1" ht="28" customHeight="1">
      <c r="C14" s="89" t="s">
        <v>52</v>
      </c>
      <c r="D14" s="49"/>
      <c r="E14" s="51" t="s">
        <v>38</v>
      </c>
      <c r="F14" s="88">
        <v>6</v>
      </c>
      <c r="G14" s="52"/>
      <c r="H14" s="53">
        <f t="shared" si="0"/>
        <v>0</v>
      </c>
      <c r="I14" s="51"/>
      <c r="J14" s="52"/>
      <c r="K14" s="53"/>
      <c r="L14" s="97" t="s">
        <v>73</v>
      </c>
    </row>
    <row r="15" spans="3:12" s="13" customFormat="1" ht="28" customHeight="1">
      <c r="C15" s="89" t="s">
        <v>53</v>
      </c>
      <c r="D15" s="98"/>
      <c r="E15" s="51" t="s">
        <v>38</v>
      </c>
      <c r="F15" s="88">
        <v>6</v>
      </c>
      <c r="G15" s="52"/>
      <c r="H15" s="53">
        <f t="shared" si="0"/>
        <v>0</v>
      </c>
      <c r="I15" s="51"/>
      <c r="J15" s="52"/>
      <c r="K15" s="53"/>
      <c r="L15" s="54" t="s">
        <v>74</v>
      </c>
    </row>
    <row r="16" spans="3:12" s="13" customFormat="1" ht="28" customHeight="1">
      <c r="C16" s="89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3DD8-2595-427C-AE2A-ABF02535D831}">
  <dimension ref="C1:L27"/>
  <sheetViews>
    <sheetView showGridLines="0" view="pageBreakPreview" zoomScale="75" zoomScaleNormal="75" zoomScaleSheetLayoutView="75" workbookViewId="0">
      <selection activeCell="L11" sqref="L11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（8号）'!L1+1</f>
        <v>13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75</v>
      </c>
      <c r="G3" s="16"/>
      <c r="H3" s="16"/>
      <c r="I3" s="17" t="s">
        <v>76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99" t="s">
        <v>137</v>
      </c>
      <c r="D11" s="58"/>
      <c r="E11" s="51" t="s">
        <v>36</v>
      </c>
      <c r="F11" s="88">
        <v>24</v>
      </c>
      <c r="G11" s="52"/>
      <c r="H11" s="53">
        <f>F11*G11</f>
        <v>0</v>
      </c>
      <c r="I11" s="51"/>
      <c r="J11" s="52"/>
      <c r="K11" s="53"/>
      <c r="L11" s="57" t="s">
        <v>144</v>
      </c>
    </row>
    <row r="12" spans="3:12" s="13" customFormat="1" ht="28" customHeight="1">
      <c r="C12" s="99" t="s">
        <v>62</v>
      </c>
      <c r="D12" s="58"/>
      <c r="E12" s="51" t="s">
        <v>37</v>
      </c>
      <c r="F12" s="88">
        <v>10890</v>
      </c>
      <c r="G12" s="52"/>
      <c r="H12" s="53">
        <f t="shared" ref="H12:H14" si="0">F12*G12</f>
        <v>0</v>
      </c>
      <c r="I12" s="51"/>
      <c r="J12" s="52"/>
      <c r="K12" s="53"/>
      <c r="L12" s="54" t="s">
        <v>80</v>
      </c>
    </row>
    <row r="13" spans="3:12" s="13" customFormat="1" ht="28" customHeight="1">
      <c r="C13" s="99" t="s">
        <v>63</v>
      </c>
      <c r="D13" s="58"/>
      <c r="E13" s="51" t="s">
        <v>37</v>
      </c>
      <c r="F13" s="88">
        <v>43560</v>
      </c>
      <c r="G13" s="52"/>
      <c r="H13" s="53">
        <f t="shared" si="0"/>
        <v>0</v>
      </c>
      <c r="I13" s="51"/>
      <c r="J13" s="52"/>
      <c r="K13" s="53"/>
      <c r="L13" s="54" t="s">
        <v>81</v>
      </c>
    </row>
    <row r="14" spans="3:12" s="13" customFormat="1" ht="28" customHeight="1">
      <c r="C14" s="48" t="s">
        <v>64</v>
      </c>
      <c r="D14" s="49"/>
      <c r="E14" s="91" t="s">
        <v>37</v>
      </c>
      <c r="F14" s="88">
        <v>370260</v>
      </c>
      <c r="G14" s="52"/>
      <c r="H14" s="53">
        <f t="shared" si="0"/>
        <v>0</v>
      </c>
      <c r="I14" s="51"/>
      <c r="J14" s="52"/>
      <c r="K14" s="53"/>
      <c r="L14" s="54" t="s">
        <v>82</v>
      </c>
    </row>
    <row r="15" spans="3:12" s="13" customFormat="1" ht="28" customHeight="1">
      <c r="C15" s="48"/>
      <c r="D15" s="98"/>
      <c r="E15" s="91"/>
      <c r="F15" s="88"/>
      <c r="G15" s="52"/>
      <c r="H15" s="53"/>
      <c r="I15" s="51"/>
      <c r="J15" s="52"/>
      <c r="K15" s="53"/>
      <c r="L15" s="54"/>
    </row>
    <row r="16" spans="3:12" s="13" customFormat="1" ht="28" customHeight="1">
      <c r="C16" s="48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0E8F-05FA-4FE1-9005-19CC33BD8AFD}">
  <dimension ref="C1:L27"/>
  <sheetViews>
    <sheetView showGridLines="0" view="pageBreakPreview" topLeftCell="A3" zoomScale="85" zoomScaleNormal="75" zoomScaleSheetLayoutView="85" workbookViewId="0">
      <selection activeCell="N14" sqref="N14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（9号）'!L1+1</f>
        <v>14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68</v>
      </c>
      <c r="G3" s="16"/>
      <c r="H3" s="16"/>
      <c r="I3" s="17" t="s">
        <v>69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55" t="s">
        <v>49</v>
      </c>
      <c r="D11" s="58"/>
      <c r="E11" s="51" t="s">
        <v>78</v>
      </c>
      <c r="F11" s="88">
        <v>24</v>
      </c>
      <c r="G11" s="52"/>
      <c r="H11" s="53">
        <f>F11*G11</f>
        <v>0</v>
      </c>
      <c r="I11" s="51"/>
      <c r="J11" s="52"/>
      <c r="K11" s="53"/>
      <c r="L11" s="57" t="s">
        <v>70</v>
      </c>
    </row>
    <row r="12" spans="3:12" s="13" customFormat="1" ht="28" customHeight="1">
      <c r="C12" s="55" t="s">
        <v>50</v>
      </c>
      <c r="D12" s="58"/>
      <c r="E12" s="51" t="s">
        <v>79</v>
      </c>
      <c r="F12" s="88">
        <v>24</v>
      </c>
      <c r="G12" s="52"/>
      <c r="H12" s="53">
        <f t="shared" ref="H12:H15" si="0">F12*G12</f>
        <v>0</v>
      </c>
      <c r="I12" s="51"/>
      <c r="J12" s="52"/>
      <c r="K12" s="53"/>
      <c r="L12" s="54" t="s">
        <v>71</v>
      </c>
    </row>
    <row r="13" spans="3:12" s="13" customFormat="1" ht="28" customHeight="1">
      <c r="C13" s="55" t="s">
        <v>51</v>
      </c>
      <c r="D13" s="58"/>
      <c r="E13" s="51" t="s">
        <v>77</v>
      </c>
      <c r="F13" s="88">
        <v>24</v>
      </c>
      <c r="G13" s="52"/>
      <c r="H13" s="53">
        <f t="shared" si="0"/>
        <v>0</v>
      </c>
      <c r="I13" s="51"/>
      <c r="J13" s="52"/>
      <c r="K13" s="53"/>
      <c r="L13" s="97" t="s">
        <v>72</v>
      </c>
    </row>
    <row r="14" spans="3:12" s="13" customFormat="1" ht="28" customHeight="1">
      <c r="C14" s="89" t="s">
        <v>52</v>
      </c>
      <c r="D14" s="49"/>
      <c r="E14" s="51" t="s">
        <v>77</v>
      </c>
      <c r="F14" s="88">
        <v>24</v>
      </c>
      <c r="G14" s="52"/>
      <c r="H14" s="53">
        <f t="shared" si="0"/>
        <v>0</v>
      </c>
      <c r="I14" s="51"/>
      <c r="J14" s="52"/>
      <c r="K14" s="53"/>
      <c r="L14" s="97" t="s">
        <v>73</v>
      </c>
    </row>
    <row r="15" spans="3:12" s="13" customFormat="1" ht="28" customHeight="1">
      <c r="C15" s="89" t="s">
        <v>53</v>
      </c>
      <c r="D15" s="98"/>
      <c r="E15" s="51" t="s">
        <v>77</v>
      </c>
      <c r="F15" s="88">
        <v>24</v>
      </c>
      <c r="G15" s="52"/>
      <c r="H15" s="53">
        <f t="shared" si="0"/>
        <v>0</v>
      </c>
      <c r="I15" s="51"/>
      <c r="J15" s="52"/>
      <c r="K15" s="53"/>
      <c r="L15" s="54" t="s">
        <v>74</v>
      </c>
    </row>
    <row r="16" spans="3:12" s="13" customFormat="1" ht="28" customHeight="1">
      <c r="C16" s="89"/>
      <c r="D16" s="98"/>
      <c r="E16" s="91"/>
      <c r="F16" s="88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98"/>
      <c r="E17" s="93"/>
      <c r="F17" s="94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98"/>
      <c r="E18" s="51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98"/>
      <c r="E19" s="91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98"/>
      <c r="E20" s="91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59EE-9415-4586-8E94-D5C597900D03}">
  <dimension ref="C1:R27"/>
  <sheetViews>
    <sheetView showGridLines="0" view="pageBreakPreview" zoomScale="85" zoomScaleNormal="75" zoomScaleSheetLayoutView="85" workbookViewId="0">
      <selection activeCell="N17" sqref="N17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96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8" s="6" customFormat="1" ht="14" customHeight="1" thickBot="1">
      <c r="C1" s="1" t="s">
        <v>0</v>
      </c>
      <c r="D1" s="3"/>
      <c r="E1" s="2"/>
      <c r="F1" s="3"/>
      <c r="G1" s="4"/>
      <c r="H1" s="4"/>
      <c r="I1" s="3"/>
      <c r="J1" s="4"/>
      <c r="K1" s="4"/>
      <c r="L1" s="5">
        <f>'代価表 （10号）'!L1+1</f>
        <v>15</v>
      </c>
    </row>
    <row r="2" spans="3:18" s="13" customFormat="1" ht="14" customHeight="1">
      <c r="C2" s="7"/>
      <c r="D2" s="10"/>
      <c r="E2" s="9"/>
      <c r="F2" s="10"/>
      <c r="G2" s="11"/>
      <c r="H2" s="11"/>
      <c r="I2" s="10"/>
      <c r="J2" s="11"/>
      <c r="K2" s="11"/>
      <c r="L2" s="12"/>
    </row>
    <row r="3" spans="3:18" s="13" customFormat="1" ht="28" customHeight="1">
      <c r="C3" s="14"/>
      <c r="D3" s="84"/>
      <c r="E3" s="15"/>
      <c r="F3" s="16" t="s">
        <v>140</v>
      </c>
      <c r="G3" s="16"/>
      <c r="H3" s="16"/>
      <c r="I3" s="17"/>
      <c r="J3" s="16"/>
      <c r="K3" s="18"/>
      <c r="L3" s="19"/>
    </row>
    <row r="4" spans="3:18" s="13" customFormat="1" ht="14" customHeight="1">
      <c r="C4" s="20"/>
      <c r="D4" s="85"/>
      <c r="E4" s="22"/>
      <c r="F4" s="23"/>
      <c r="G4" s="23"/>
      <c r="H4" s="24"/>
      <c r="I4" s="25"/>
      <c r="J4" s="26"/>
      <c r="L4" s="27"/>
    </row>
    <row r="5" spans="3:18" s="13" customFormat="1" ht="13" customHeight="1">
      <c r="C5" s="28"/>
      <c r="D5" s="86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8" s="13" customFormat="1" ht="13" customHeight="1">
      <c r="C6" s="28"/>
      <c r="D6" s="86"/>
      <c r="E6" s="30"/>
      <c r="F6" s="25"/>
      <c r="G6" s="35"/>
      <c r="H6" s="36"/>
      <c r="I6" s="26"/>
      <c r="J6" s="26"/>
      <c r="K6" s="34"/>
      <c r="L6" s="27"/>
    </row>
    <row r="7" spans="3:18" s="13" customFormat="1" ht="14" customHeight="1" thickBot="1">
      <c r="C7" s="37"/>
      <c r="D7" s="40"/>
      <c r="E7" s="39"/>
      <c r="F7" s="40"/>
      <c r="G7" s="41"/>
      <c r="H7" s="41"/>
      <c r="I7" s="40"/>
      <c r="J7" s="41"/>
      <c r="K7" s="41"/>
      <c r="L7" s="42"/>
    </row>
    <row r="8" spans="3:18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8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8" s="13" customFormat="1" ht="28" customHeight="1">
      <c r="C10" s="48"/>
      <c r="D10" s="51"/>
      <c r="E10" s="50"/>
      <c r="F10" s="51"/>
      <c r="G10" s="52"/>
      <c r="H10" s="53"/>
      <c r="I10" s="51"/>
      <c r="J10" s="52"/>
      <c r="K10" s="53"/>
      <c r="L10" s="54"/>
      <c r="R10" s="60"/>
    </row>
    <row r="11" spans="3:18" s="13" customFormat="1" ht="28" customHeight="1">
      <c r="C11" s="55" t="s">
        <v>62</v>
      </c>
      <c r="D11" s="87" t="s">
        <v>43</v>
      </c>
      <c r="E11" s="51" t="s">
        <v>37</v>
      </c>
      <c r="F11" s="88">
        <v>1</v>
      </c>
      <c r="G11" s="52"/>
      <c r="H11" s="53"/>
      <c r="I11" s="51"/>
      <c r="J11" s="52"/>
      <c r="K11" s="53"/>
      <c r="L11" s="57" t="s">
        <v>138</v>
      </c>
      <c r="O11" s="18"/>
      <c r="P11" s="61"/>
    </row>
    <row r="12" spans="3:18" s="13" customFormat="1" ht="28" customHeight="1">
      <c r="C12" s="55" t="s">
        <v>63</v>
      </c>
      <c r="D12" s="87" t="s">
        <v>43</v>
      </c>
      <c r="E12" s="51" t="s">
        <v>37</v>
      </c>
      <c r="F12" s="88">
        <v>1</v>
      </c>
      <c r="G12" s="52"/>
      <c r="H12" s="53"/>
      <c r="I12" s="51"/>
      <c r="J12" s="52"/>
      <c r="K12" s="53"/>
      <c r="L12" s="57" t="s">
        <v>138</v>
      </c>
      <c r="O12" s="18"/>
      <c r="P12" s="61"/>
    </row>
    <row r="13" spans="3:18" s="13" customFormat="1" ht="28" customHeight="1">
      <c r="C13" s="55" t="s">
        <v>64</v>
      </c>
      <c r="D13" s="87" t="s">
        <v>43</v>
      </c>
      <c r="E13" s="51" t="s">
        <v>37</v>
      </c>
      <c r="F13" s="88">
        <v>1</v>
      </c>
      <c r="G13" s="52"/>
      <c r="H13" s="53"/>
      <c r="I13" s="51"/>
      <c r="J13" s="52"/>
      <c r="K13" s="53"/>
      <c r="L13" s="57" t="s">
        <v>138</v>
      </c>
      <c r="O13" s="18"/>
      <c r="P13" s="61"/>
    </row>
    <row r="14" spans="3:18" s="13" customFormat="1" ht="28" customHeight="1">
      <c r="C14" s="89" t="s">
        <v>62</v>
      </c>
      <c r="D14" s="90" t="s">
        <v>44</v>
      </c>
      <c r="E14" s="51" t="s">
        <v>37</v>
      </c>
      <c r="F14" s="88">
        <v>1</v>
      </c>
      <c r="G14" s="52"/>
      <c r="H14" s="53"/>
      <c r="I14" s="51"/>
      <c r="J14" s="52"/>
      <c r="K14" s="53"/>
      <c r="L14" s="57" t="s">
        <v>139</v>
      </c>
      <c r="O14" s="18"/>
      <c r="P14" s="61"/>
    </row>
    <row r="15" spans="3:18" s="13" customFormat="1" ht="28" customHeight="1">
      <c r="C15" s="89" t="s">
        <v>63</v>
      </c>
      <c r="D15" s="90" t="s">
        <v>44</v>
      </c>
      <c r="E15" s="51" t="s">
        <v>37</v>
      </c>
      <c r="F15" s="88">
        <v>1</v>
      </c>
      <c r="G15" s="52"/>
      <c r="H15" s="53"/>
      <c r="I15" s="51"/>
      <c r="J15" s="52"/>
      <c r="K15" s="53"/>
      <c r="L15" s="57" t="s">
        <v>139</v>
      </c>
      <c r="O15" s="18"/>
      <c r="P15" s="61"/>
    </row>
    <row r="16" spans="3:18" s="13" customFormat="1" ht="28" customHeight="1">
      <c r="C16" s="89" t="s">
        <v>64</v>
      </c>
      <c r="D16" s="90" t="s">
        <v>44</v>
      </c>
      <c r="E16" s="91" t="s">
        <v>37</v>
      </c>
      <c r="F16" s="88">
        <v>1</v>
      </c>
      <c r="G16" s="52"/>
      <c r="H16" s="53"/>
      <c r="I16" s="51"/>
      <c r="J16" s="52"/>
      <c r="K16" s="53"/>
      <c r="L16" s="57" t="s">
        <v>139</v>
      </c>
      <c r="O16" s="18"/>
      <c r="P16" s="61"/>
    </row>
    <row r="17" spans="3:16" s="13" customFormat="1" ht="28" customHeight="1">
      <c r="C17" s="92" t="s">
        <v>65</v>
      </c>
      <c r="D17" s="90" t="s">
        <v>66</v>
      </c>
      <c r="E17" s="93" t="s">
        <v>67</v>
      </c>
      <c r="F17" s="94">
        <v>1</v>
      </c>
      <c r="G17" s="52"/>
      <c r="H17" s="53"/>
      <c r="I17" s="51"/>
      <c r="J17" s="52"/>
      <c r="K17" s="53"/>
      <c r="L17" s="164" t="s">
        <v>141</v>
      </c>
      <c r="O17" s="61"/>
      <c r="P17" s="61"/>
    </row>
    <row r="18" spans="3:16" s="13" customFormat="1" ht="28" customHeight="1">
      <c r="C18" s="48"/>
      <c r="D18" s="90"/>
      <c r="E18" s="51"/>
      <c r="F18" s="51"/>
      <c r="G18" s="68"/>
      <c r="H18" s="53"/>
      <c r="I18" s="51"/>
      <c r="J18" s="68"/>
      <c r="K18" s="53"/>
      <c r="L18" s="54"/>
    </row>
    <row r="19" spans="3:16" s="13" customFormat="1" ht="28" customHeight="1">
      <c r="C19" s="48"/>
      <c r="D19" s="90"/>
      <c r="E19" s="91"/>
      <c r="F19" s="51"/>
      <c r="G19" s="52"/>
      <c r="H19" s="53"/>
      <c r="I19" s="51"/>
      <c r="J19" s="52"/>
      <c r="K19" s="53"/>
      <c r="L19" s="54"/>
    </row>
    <row r="20" spans="3:16" s="13" customFormat="1" ht="28" customHeight="1">
      <c r="C20" s="48"/>
      <c r="D20" s="90"/>
      <c r="E20" s="91"/>
      <c r="F20" s="51"/>
      <c r="G20" s="52"/>
      <c r="H20" s="53"/>
      <c r="I20" s="51"/>
      <c r="J20" s="52"/>
      <c r="K20" s="53"/>
      <c r="L20" s="54"/>
    </row>
    <row r="21" spans="3:16" s="13" customFormat="1" ht="28" customHeight="1">
      <c r="C21" s="48"/>
      <c r="D21" s="51"/>
      <c r="E21" s="95"/>
      <c r="F21" s="51"/>
      <c r="G21" s="52"/>
      <c r="H21" s="53"/>
      <c r="I21" s="51"/>
      <c r="J21" s="52"/>
      <c r="K21" s="53"/>
      <c r="L21" s="54"/>
    </row>
    <row r="22" spans="3:16" s="13" customFormat="1" ht="28" customHeight="1">
      <c r="C22" s="48"/>
      <c r="D22" s="51"/>
      <c r="E22" s="65"/>
      <c r="F22" s="66"/>
      <c r="G22" s="52"/>
      <c r="H22" s="53"/>
      <c r="I22" s="51"/>
      <c r="J22" s="52"/>
      <c r="K22" s="53"/>
      <c r="L22" s="54"/>
    </row>
    <row r="23" spans="3:16" s="13" customFormat="1" ht="28" customHeight="1">
      <c r="C23" s="48"/>
      <c r="D23" s="51"/>
      <c r="E23" s="67"/>
      <c r="F23" s="51"/>
      <c r="G23" s="68"/>
      <c r="H23" s="53"/>
      <c r="I23" s="51"/>
      <c r="J23" s="68"/>
      <c r="K23" s="53"/>
      <c r="L23" s="54"/>
    </row>
    <row r="24" spans="3:16" s="13" customFormat="1" ht="28" customHeight="1">
      <c r="C24" s="48"/>
      <c r="D24" s="51"/>
      <c r="E24" s="69"/>
      <c r="F24" s="51"/>
      <c r="G24" s="52"/>
      <c r="H24" s="53"/>
      <c r="I24" s="51"/>
      <c r="J24" s="52"/>
      <c r="K24" s="53"/>
      <c r="L24" s="70"/>
    </row>
    <row r="25" spans="3:16" s="13" customFormat="1" ht="28" customHeight="1" thickBot="1">
      <c r="C25" s="71" t="s">
        <v>3</v>
      </c>
      <c r="D25" s="74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6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6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6B1C-5451-4F81-A165-68F1C7BDD33A}">
  <dimension ref="C1:H26"/>
  <sheetViews>
    <sheetView showGridLines="0" view="pageBreakPreview" zoomScale="85" zoomScaleNormal="75" zoomScaleSheetLayoutView="85" workbookViewId="0">
      <selection activeCell="D29" sqref="D29"/>
    </sheetView>
  </sheetViews>
  <sheetFormatPr defaultColWidth="9" defaultRowHeight="16.5" customHeight="1"/>
  <cols>
    <col min="1" max="1" width="1.6328125" style="13" customWidth="1"/>
    <col min="2" max="2" width="2.6328125" style="13" customWidth="1"/>
    <col min="3" max="3" width="10.6328125" style="131" customWidth="1"/>
    <col min="4" max="4" width="120.6328125" style="131" customWidth="1"/>
    <col min="5" max="5" width="10.6328125" style="131" customWidth="1"/>
    <col min="6" max="6" width="2.6328125" style="13" customWidth="1"/>
    <col min="7" max="16384" width="9" style="13"/>
  </cols>
  <sheetData>
    <row r="1" spans="3:8" s="6" customFormat="1" ht="14" customHeight="1" thickBot="1">
      <c r="C1" s="6" t="s">
        <v>0</v>
      </c>
      <c r="E1" s="5">
        <v>1</v>
      </c>
    </row>
    <row r="2" spans="3:8" ht="14" customHeight="1">
      <c r="C2" s="7"/>
      <c r="D2" s="127"/>
      <c r="E2" s="12"/>
    </row>
    <row r="3" spans="3:8" ht="28" customHeight="1">
      <c r="C3" s="20"/>
      <c r="D3" s="128" t="s">
        <v>24</v>
      </c>
      <c r="E3" s="129"/>
    </row>
    <row r="4" spans="3:8" ht="14" customHeight="1">
      <c r="C4" s="20"/>
      <c r="D4" s="18"/>
      <c r="E4" s="27"/>
    </row>
    <row r="5" spans="3:8" ht="13" customHeight="1">
      <c r="C5" s="130"/>
      <c r="E5" s="27"/>
    </row>
    <row r="6" spans="3:8" ht="13" customHeight="1">
      <c r="C6" s="130"/>
      <c r="E6" s="27"/>
    </row>
    <row r="7" spans="3:8" ht="14" customHeight="1">
      <c r="C7" s="132"/>
      <c r="E7" s="133"/>
    </row>
    <row r="8" spans="3:8" ht="14" customHeight="1">
      <c r="C8" s="134"/>
      <c r="D8" s="13"/>
      <c r="E8" s="135"/>
    </row>
    <row r="9" spans="3:8" ht="14" customHeight="1">
      <c r="C9" s="134"/>
      <c r="D9" s="13"/>
      <c r="E9" s="135"/>
    </row>
    <row r="10" spans="3:8" ht="28" customHeight="1">
      <c r="C10" s="136"/>
      <c r="D10" s="137" t="s">
        <v>59</v>
      </c>
      <c r="E10" s="138"/>
    </row>
    <row r="11" spans="3:8" ht="28" customHeight="1">
      <c r="C11" s="136"/>
      <c r="D11" s="139" t="s">
        <v>60</v>
      </c>
      <c r="E11" s="140"/>
    </row>
    <row r="12" spans="3:8" ht="28" customHeight="1">
      <c r="C12" s="136"/>
      <c r="D12" s="139" t="s">
        <v>61</v>
      </c>
      <c r="E12" s="138"/>
    </row>
    <row r="13" spans="3:8" ht="28" customHeight="1">
      <c r="C13" s="136"/>
      <c r="D13" s="141"/>
      <c r="E13" s="140"/>
      <c r="H13" s="6"/>
    </row>
    <row r="14" spans="3:8" ht="28" customHeight="1">
      <c r="C14" s="136"/>
      <c r="D14" s="139"/>
      <c r="E14" s="140"/>
    </row>
    <row r="15" spans="3:8" ht="28" customHeight="1">
      <c r="C15" s="142"/>
      <c r="D15" s="139"/>
      <c r="E15" s="140"/>
    </row>
    <row r="16" spans="3:8" ht="28" customHeight="1">
      <c r="C16" s="136"/>
      <c r="D16" s="139"/>
      <c r="E16" s="140"/>
    </row>
    <row r="17" spans="3:5" ht="28" customHeight="1">
      <c r="C17" s="136"/>
      <c r="D17" s="141"/>
      <c r="E17" s="140"/>
    </row>
    <row r="18" spans="3:5" ht="28" customHeight="1">
      <c r="C18" s="136"/>
      <c r="D18" s="141"/>
      <c r="E18" s="140"/>
    </row>
    <row r="19" spans="3:5" ht="28" customHeight="1">
      <c r="C19" s="136"/>
      <c r="D19" s="6"/>
      <c r="E19" s="138"/>
    </row>
    <row r="20" spans="3:5" ht="28" customHeight="1">
      <c r="C20" s="136"/>
      <c r="D20" s="6"/>
      <c r="E20" s="138"/>
    </row>
    <row r="21" spans="3:5" ht="28" customHeight="1">
      <c r="C21" s="136"/>
      <c r="D21" s="6"/>
      <c r="E21" s="138"/>
    </row>
    <row r="22" spans="3:5" ht="28" customHeight="1">
      <c r="C22" s="136"/>
      <c r="D22" s="6"/>
      <c r="E22" s="138"/>
    </row>
    <row r="23" spans="3:5" ht="28" customHeight="1">
      <c r="C23" s="136"/>
      <c r="D23" s="6"/>
      <c r="E23" s="138"/>
    </row>
    <row r="24" spans="3:5" ht="28" customHeight="1">
      <c r="C24" s="136"/>
      <c r="D24" s="6"/>
      <c r="E24" s="138"/>
    </row>
    <row r="25" spans="3:5" ht="28" customHeight="1" thickBot="1">
      <c r="C25" s="143"/>
      <c r="D25" s="144"/>
      <c r="E25" s="145"/>
    </row>
    <row r="26" spans="3:5" ht="16.5" customHeight="1">
      <c r="C26" s="167" t="str">
        <f>IF(表紙!E15="","",表紙!E15)</f>
        <v/>
      </c>
      <c r="D26" s="167"/>
      <c r="E26" s="167"/>
    </row>
  </sheetData>
  <mergeCells count="1">
    <mergeCell ref="C26:E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DE38-8F5A-4791-AC9C-3FC64667F817}">
  <dimension ref="C1:O26"/>
  <sheetViews>
    <sheetView showGridLines="0" tabSelected="1" view="pageBreakPreview" topLeftCell="A3" zoomScale="75" zoomScaleNormal="75" zoomScaleSheetLayoutView="75" workbookViewId="0">
      <selection activeCell="H17" sqref="H17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10.6328125" style="78" customWidth="1"/>
    <col min="4" max="4" width="30.0898437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4" width="12.6328125" style="82" bestFit="1" customWidth="1"/>
    <col min="15" max="15" width="16.36328125" style="82" bestFit="1" customWidth="1"/>
    <col min="16" max="16384" width="9" style="82"/>
  </cols>
  <sheetData>
    <row r="1" spans="3:15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概要!E1+1</f>
        <v>2</v>
      </c>
    </row>
    <row r="2" spans="3:15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5" s="13" customFormat="1" ht="28" customHeight="1">
      <c r="C3" s="104" t="s">
        <v>14</v>
      </c>
      <c r="D3" s="105"/>
      <c r="E3" s="105"/>
      <c r="F3" s="106"/>
      <c r="G3" s="106"/>
      <c r="H3" s="106"/>
      <c r="I3" s="106"/>
      <c r="J3" s="106"/>
      <c r="K3" s="106"/>
      <c r="L3" s="19"/>
    </row>
    <row r="4" spans="3:15" s="13" customFormat="1" ht="14" customHeight="1">
      <c r="C4" s="20"/>
      <c r="D4" s="21"/>
      <c r="E4" s="22"/>
      <c r="F4" s="168"/>
      <c r="G4" s="168"/>
      <c r="H4" s="168"/>
      <c r="I4" s="168"/>
      <c r="J4" s="168"/>
      <c r="K4" s="168"/>
      <c r="L4" s="27"/>
    </row>
    <row r="5" spans="3:15" s="13" customFormat="1" ht="14" customHeight="1" thickBot="1">
      <c r="C5" s="37"/>
      <c r="D5" s="38"/>
      <c r="E5" s="39"/>
      <c r="F5" s="40"/>
      <c r="G5" s="41"/>
      <c r="H5" s="41"/>
      <c r="I5" s="40"/>
      <c r="J5" s="41"/>
      <c r="K5" s="41"/>
      <c r="L5" s="42"/>
    </row>
    <row r="6" spans="3:15" s="13" customFormat="1" ht="14" customHeight="1">
      <c r="C6" s="169" t="s">
        <v>16</v>
      </c>
      <c r="D6" s="171" t="s">
        <v>17</v>
      </c>
      <c r="E6" s="173" t="s">
        <v>8</v>
      </c>
      <c r="F6" s="43" t="s">
        <v>9</v>
      </c>
      <c r="G6" s="43"/>
      <c r="H6" s="43"/>
      <c r="I6" s="43" t="s">
        <v>10</v>
      </c>
      <c r="J6" s="43"/>
      <c r="K6" s="43"/>
      <c r="L6" s="175" t="s">
        <v>11</v>
      </c>
    </row>
    <row r="7" spans="3:15" s="13" customFormat="1" ht="14" customHeight="1">
      <c r="C7" s="170"/>
      <c r="D7" s="172"/>
      <c r="E7" s="174"/>
      <c r="F7" s="45" t="s">
        <v>7</v>
      </c>
      <c r="G7" s="46" t="s">
        <v>1</v>
      </c>
      <c r="H7" s="46" t="s">
        <v>2</v>
      </c>
      <c r="I7" s="45" t="s">
        <v>7</v>
      </c>
      <c r="J7" s="46" t="s">
        <v>1</v>
      </c>
      <c r="K7" s="46" t="s">
        <v>2</v>
      </c>
      <c r="L7" s="176"/>
    </row>
    <row r="8" spans="3:15" s="13" customFormat="1" ht="28" customHeight="1">
      <c r="C8" s="48"/>
      <c r="D8" s="49"/>
      <c r="E8" s="50"/>
      <c r="F8" s="51"/>
      <c r="G8" s="52"/>
      <c r="H8" s="53"/>
      <c r="I8" s="51"/>
      <c r="J8" s="52"/>
      <c r="K8" s="53"/>
      <c r="L8" s="54"/>
    </row>
    <row r="9" spans="3:15" s="13" customFormat="1" ht="28" customHeight="1">
      <c r="C9" s="55" t="s">
        <v>4</v>
      </c>
      <c r="D9" s="56"/>
      <c r="E9" s="51"/>
      <c r="F9" s="87"/>
      <c r="G9" s="52"/>
      <c r="H9" s="53"/>
      <c r="I9" s="51"/>
      <c r="J9" s="52"/>
      <c r="K9" s="53"/>
      <c r="L9" s="107"/>
    </row>
    <row r="10" spans="3:15" s="13" customFormat="1" ht="28" customHeight="1">
      <c r="C10" s="55"/>
      <c r="D10" s="100" t="str">
        <f>'内訳書（1号）'!F3</f>
        <v>準備・構築費【当初分】</v>
      </c>
      <c r="E10" s="108" t="s">
        <v>5</v>
      </c>
      <c r="F10" s="108">
        <v>1</v>
      </c>
      <c r="G10" s="52"/>
      <c r="H10" s="53">
        <f>'内訳書（1号）'!H5</f>
        <v>0</v>
      </c>
      <c r="I10" s="51"/>
      <c r="J10" s="52"/>
      <c r="K10" s="53"/>
      <c r="L10" s="107" t="s">
        <v>128</v>
      </c>
      <c r="N10" s="60"/>
      <c r="O10" s="63"/>
    </row>
    <row r="11" spans="3:15" s="13" customFormat="1" ht="28" customHeight="1">
      <c r="C11" s="55"/>
      <c r="D11" s="109" t="str">
        <f>'内訳書（2号）'!F3</f>
        <v>運営業務費用</v>
      </c>
      <c r="E11" s="51" t="s">
        <v>5</v>
      </c>
      <c r="F11" s="51">
        <v>1</v>
      </c>
      <c r="G11" s="52"/>
      <c r="H11" s="53">
        <f>'内訳書（2号）'!H5</f>
        <v>0</v>
      </c>
      <c r="I11" s="51"/>
      <c r="J11" s="52"/>
      <c r="K11" s="53"/>
      <c r="L11" s="107" t="s">
        <v>129</v>
      </c>
      <c r="N11" s="62"/>
      <c r="O11" s="63"/>
    </row>
    <row r="12" spans="3:15" s="13" customFormat="1" ht="28" customHeight="1">
      <c r="C12" s="110" t="s">
        <v>130</v>
      </c>
      <c r="D12" s="56"/>
      <c r="E12" s="51"/>
      <c r="F12" s="51"/>
      <c r="G12" s="52"/>
      <c r="H12" s="53">
        <f>SUM(H10+H11)</f>
        <v>0</v>
      </c>
      <c r="I12" s="51"/>
      <c r="J12" s="52"/>
      <c r="K12" s="53"/>
      <c r="L12" s="107" t="s">
        <v>131</v>
      </c>
    </row>
    <row r="13" spans="3:15" s="13" customFormat="1" ht="28" customHeight="1">
      <c r="C13" s="110"/>
      <c r="D13" s="56"/>
      <c r="E13" s="51"/>
      <c r="F13" s="51"/>
      <c r="G13" s="52"/>
      <c r="H13" s="53"/>
      <c r="I13" s="51"/>
      <c r="J13" s="52"/>
      <c r="K13" s="53"/>
      <c r="L13" s="107"/>
      <c r="O13" s="18"/>
    </row>
    <row r="14" spans="3:15" s="13" customFormat="1" ht="28" customHeight="1">
      <c r="C14" s="55"/>
      <c r="D14" s="56"/>
      <c r="E14" s="51"/>
      <c r="F14" s="87"/>
      <c r="G14" s="52"/>
      <c r="H14" s="53"/>
      <c r="I14" s="51"/>
      <c r="J14" s="52"/>
      <c r="K14" s="53"/>
      <c r="L14" s="107"/>
    </row>
    <row r="15" spans="3:15" s="13" customFormat="1" ht="28" customHeight="1">
      <c r="C15" s="99" t="s">
        <v>132</v>
      </c>
      <c r="D15" s="58"/>
      <c r="E15" s="51"/>
      <c r="F15" s="87"/>
      <c r="G15" s="52"/>
      <c r="H15" s="53"/>
      <c r="I15" s="51"/>
      <c r="J15" s="52"/>
      <c r="K15" s="53"/>
      <c r="L15" s="107"/>
    </row>
    <row r="16" spans="3:15" s="13" customFormat="1" ht="28" customHeight="1">
      <c r="C16" s="99"/>
      <c r="D16" s="58" t="s">
        <v>6</v>
      </c>
      <c r="E16" s="51"/>
      <c r="F16" s="51"/>
      <c r="G16" s="52"/>
      <c r="H16" s="53"/>
      <c r="I16" s="51"/>
      <c r="J16" s="52"/>
      <c r="K16" s="53"/>
      <c r="L16" s="107" t="s">
        <v>145</v>
      </c>
    </row>
    <row r="17" spans="3:12" s="13" customFormat="1" ht="28" customHeight="1">
      <c r="C17" s="111" t="s">
        <v>130</v>
      </c>
      <c r="D17" s="58"/>
      <c r="E17" s="112"/>
      <c r="F17" s="51"/>
      <c r="G17" s="52"/>
      <c r="H17" s="53">
        <f>H16</f>
        <v>0</v>
      </c>
      <c r="I17" s="51"/>
      <c r="J17" s="52"/>
      <c r="K17" s="53"/>
      <c r="L17" s="107" t="s">
        <v>133</v>
      </c>
    </row>
    <row r="18" spans="3:12" s="13" customFormat="1" ht="28" customHeight="1">
      <c r="C18" s="111"/>
      <c r="D18" s="58"/>
      <c r="E18" s="112"/>
      <c r="F18" s="51"/>
      <c r="G18" s="52"/>
      <c r="H18" s="53"/>
      <c r="I18" s="51"/>
      <c r="J18" s="52"/>
      <c r="K18" s="53"/>
      <c r="L18" s="107"/>
    </row>
    <row r="19" spans="3:12" s="13" customFormat="1" ht="28" customHeight="1">
      <c r="C19" s="113"/>
      <c r="D19" s="114"/>
      <c r="E19" s="112"/>
      <c r="F19" s="51"/>
      <c r="G19" s="52"/>
      <c r="H19" s="53"/>
      <c r="I19" s="51"/>
      <c r="J19" s="52"/>
      <c r="K19" s="53"/>
      <c r="L19" s="115"/>
    </row>
    <row r="20" spans="3:12" s="13" customFormat="1" ht="28" customHeight="1">
      <c r="C20" s="55" t="s">
        <v>18</v>
      </c>
      <c r="D20" s="58"/>
      <c r="E20" s="51"/>
      <c r="F20" s="51"/>
      <c r="G20" s="52"/>
      <c r="H20" s="53">
        <f>H12+H17</f>
        <v>0</v>
      </c>
      <c r="I20" s="51"/>
      <c r="J20" s="52"/>
      <c r="K20" s="53"/>
      <c r="L20" s="107" t="s">
        <v>134</v>
      </c>
    </row>
    <row r="21" spans="3:12" s="13" customFormat="1" ht="28" customHeight="1">
      <c r="C21" s="55"/>
      <c r="D21" s="58"/>
      <c r="E21" s="51"/>
      <c r="F21" s="51"/>
      <c r="G21" s="52"/>
      <c r="H21" s="53"/>
      <c r="I21" s="51"/>
      <c r="J21" s="52"/>
      <c r="K21" s="53"/>
      <c r="L21" s="107"/>
    </row>
    <row r="22" spans="3:12" s="13" customFormat="1" ht="28" customHeight="1">
      <c r="C22" s="99"/>
      <c r="D22" s="58" t="s">
        <v>19</v>
      </c>
      <c r="E22" s="95"/>
      <c r="F22" s="51"/>
      <c r="G22" s="52"/>
      <c r="H22" s="53">
        <f>ROUNDDOWN(H20*10%,-1)</f>
        <v>0</v>
      </c>
      <c r="I22" s="51"/>
      <c r="J22" s="52"/>
      <c r="K22" s="53"/>
      <c r="L22" s="116" t="s">
        <v>135</v>
      </c>
    </row>
    <row r="23" spans="3:12" s="13" customFormat="1" ht="28" customHeight="1">
      <c r="C23" s="117"/>
      <c r="D23" s="118"/>
      <c r="E23" s="119"/>
      <c r="F23" s="120"/>
      <c r="G23" s="121"/>
      <c r="H23" s="122"/>
      <c r="I23" s="120"/>
      <c r="J23" s="121"/>
      <c r="K23" s="122"/>
      <c r="L23" s="123"/>
    </row>
    <row r="24" spans="3:12" s="13" customFormat="1" ht="28" customHeight="1" thickBot="1">
      <c r="C24" s="124" t="s">
        <v>12</v>
      </c>
      <c r="D24" s="72"/>
      <c r="E24" s="125"/>
      <c r="F24" s="74"/>
      <c r="G24" s="75"/>
      <c r="H24" s="76">
        <f>H20+H22</f>
        <v>0</v>
      </c>
      <c r="I24" s="74"/>
      <c r="J24" s="75"/>
      <c r="K24" s="76"/>
      <c r="L24" s="126" t="s">
        <v>136</v>
      </c>
    </row>
    <row r="25" spans="3:12" s="13" customFormat="1" ht="16.5" customHeight="1">
      <c r="C25" s="167" t="str">
        <f>IF(表紙!E15="","",表紙!E15)</f>
        <v/>
      </c>
      <c r="D25" s="167"/>
      <c r="E25" s="167"/>
      <c r="F25" s="167"/>
      <c r="G25" s="167"/>
      <c r="H25" s="167"/>
      <c r="I25" s="167"/>
      <c r="J25" s="167"/>
      <c r="K25" s="167"/>
      <c r="L25" s="167"/>
    </row>
    <row r="26" spans="3:12" ht="16.5" customHeight="1">
      <c r="E26" s="80"/>
    </row>
  </sheetData>
  <mergeCells count="6">
    <mergeCell ref="F4:K4"/>
    <mergeCell ref="C25:L25"/>
    <mergeCell ref="C6:C7"/>
    <mergeCell ref="D6:D7"/>
    <mergeCell ref="E6:E7"/>
    <mergeCell ref="L6:L7"/>
  </mergeCells>
  <phoneticPr fontId="5"/>
  <printOptions horizontalCentered="1" verticalCentered="1" gridLinesSet="0"/>
  <pageMargins left="0.19685039370078741" right="0.19685039370078741" top="0.39370078740157483" bottom="0.39370078740157483" header="0.19685039370078741" footer="0.19685039370078741"/>
  <pageSetup paperSize="9" scale="90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787E-573B-41B3-92FE-B2B831FF4042}">
  <dimension ref="C1:Q26"/>
  <sheetViews>
    <sheetView showGridLines="0" view="pageBreakPreview" topLeftCell="A10" zoomScale="85" zoomScaleNormal="75" zoomScaleSheetLayoutView="85" workbookViewId="0">
      <selection activeCell="H13" sqref="H13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4.1796875" style="78" customWidth="1"/>
    <col min="13" max="13" width="2.6328125" style="82" customWidth="1"/>
    <col min="14" max="15" width="12.6328125" style="82" bestFit="1" customWidth="1"/>
    <col min="16" max="16" width="9" style="82"/>
    <col min="17" max="17" width="12.6328125" style="82" bestFit="1" customWidth="1"/>
    <col min="18" max="16384" width="9" style="82"/>
  </cols>
  <sheetData>
    <row r="1" spans="3:15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内訳書!L1+1</f>
        <v>3</v>
      </c>
    </row>
    <row r="2" spans="3:15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5" s="13" customFormat="1" ht="28" customHeight="1">
      <c r="C3" s="14" t="s">
        <v>115</v>
      </c>
      <c r="D3" s="15"/>
      <c r="E3" s="15"/>
      <c r="F3" s="16" t="s">
        <v>143</v>
      </c>
      <c r="G3" s="16"/>
      <c r="H3" s="16"/>
      <c r="I3" s="17" t="s">
        <v>116</v>
      </c>
      <c r="J3" s="16"/>
      <c r="K3" s="18"/>
      <c r="L3" s="19"/>
    </row>
    <row r="4" spans="3:15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5" s="13" customFormat="1" ht="13" customHeight="1">
      <c r="C5" s="28"/>
      <c r="D5" s="29"/>
      <c r="E5" s="30"/>
      <c r="F5" s="31"/>
      <c r="G5" s="32" t="s">
        <v>25</v>
      </c>
      <c r="H5" s="33">
        <f>H24</f>
        <v>0</v>
      </c>
      <c r="I5" s="26"/>
      <c r="J5" s="26"/>
      <c r="K5" s="34"/>
      <c r="L5" s="27"/>
    </row>
    <row r="6" spans="3:15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5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5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5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5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5" s="13" customFormat="1" ht="28" customHeight="1">
      <c r="C11" s="55" t="str">
        <f>'代価表 （1号）'!F3</f>
        <v>準備・構築費【当初分】</v>
      </c>
      <c r="D11" s="56"/>
      <c r="E11" s="51" t="s">
        <v>5</v>
      </c>
      <c r="F11" s="51">
        <v>1</v>
      </c>
      <c r="G11" s="52"/>
      <c r="H11" s="53">
        <f>'代価表 （1号）'!H5</f>
        <v>0</v>
      </c>
      <c r="I11" s="51"/>
      <c r="J11" s="52"/>
      <c r="K11" s="53"/>
      <c r="L11" s="57" t="s">
        <v>117</v>
      </c>
    </row>
    <row r="12" spans="3:15" s="13" customFormat="1" ht="28" customHeight="1">
      <c r="C12" s="55" t="str">
        <f>'代価表 （2号）'!F3</f>
        <v>準備・構築費【研修人件費当初分】</v>
      </c>
      <c r="D12" s="58"/>
      <c r="E12" s="51" t="s">
        <v>5</v>
      </c>
      <c r="F12" s="51">
        <v>1</v>
      </c>
      <c r="G12" s="52"/>
      <c r="H12" s="53">
        <f>'代価表 （2号）'!H5</f>
        <v>0</v>
      </c>
      <c r="I12" s="51"/>
      <c r="J12" s="52"/>
      <c r="K12" s="53"/>
      <c r="L12" s="57" t="s">
        <v>118</v>
      </c>
    </row>
    <row r="13" spans="3:15" s="13" customFormat="1" ht="28" customHeight="1">
      <c r="C13" s="55" t="str">
        <f>'代価表 （3号）'!F3</f>
        <v xml:space="preserve">準備・構築費【研修運営費当初分】 </v>
      </c>
      <c r="D13" s="59"/>
      <c r="E13" s="51" t="s">
        <v>5</v>
      </c>
      <c r="F13" s="51">
        <v>1</v>
      </c>
      <c r="G13" s="52"/>
      <c r="H13" s="53">
        <f>'代価表 （3号）'!H5</f>
        <v>0</v>
      </c>
      <c r="I13" s="51"/>
      <c r="J13" s="52"/>
      <c r="K13" s="53"/>
      <c r="L13" s="57" t="s">
        <v>119</v>
      </c>
    </row>
    <row r="14" spans="3:15" s="13" customFormat="1" ht="28" customHeight="1">
      <c r="C14" s="55"/>
      <c r="D14" s="49"/>
      <c r="E14" s="51"/>
      <c r="F14" s="51"/>
      <c r="G14" s="52"/>
      <c r="H14" s="53"/>
      <c r="I14" s="51"/>
      <c r="J14" s="52"/>
      <c r="K14" s="53"/>
      <c r="L14" s="57"/>
    </row>
    <row r="15" spans="3:15" s="13" customFormat="1" ht="28" customHeight="1">
      <c r="C15" s="55"/>
      <c r="D15" s="49"/>
      <c r="E15" s="51"/>
      <c r="F15" s="51"/>
      <c r="G15" s="52"/>
      <c r="H15" s="53"/>
      <c r="I15" s="51"/>
      <c r="J15" s="52"/>
      <c r="K15" s="53"/>
      <c r="L15" s="57"/>
      <c r="N15" s="60"/>
      <c r="O15" s="61"/>
    </row>
    <row r="16" spans="3:15" s="13" customFormat="1" ht="28" customHeight="1">
      <c r="C16" s="55"/>
      <c r="D16" s="49"/>
      <c r="E16" s="51"/>
      <c r="F16" s="51"/>
      <c r="G16" s="52"/>
      <c r="H16" s="53"/>
      <c r="I16" s="51"/>
      <c r="J16" s="52"/>
      <c r="K16" s="53"/>
      <c r="L16" s="57"/>
      <c r="N16" s="60"/>
      <c r="O16" s="61"/>
    </row>
    <row r="17" spans="3:17" s="13" customFormat="1" ht="28" customHeight="1">
      <c r="C17" s="55"/>
      <c r="D17" s="49"/>
      <c r="E17" s="51"/>
      <c r="F17" s="51"/>
      <c r="G17" s="52"/>
      <c r="H17" s="53"/>
      <c r="I17" s="51"/>
      <c r="J17" s="52"/>
      <c r="K17" s="53"/>
      <c r="L17" s="57"/>
      <c r="N17" s="60"/>
      <c r="O17" s="61"/>
    </row>
    <row r="18" spans="3:17" s="13" customFormat="1" ht="28" customHeight="1">
      <c r="C18" s="55"/>
      <c r="D18" s="49"/>
      <c r="E18" s="51"/>
      <c r="F18" s="51"/>
      <c r="G18" s="52"/>
      <c r="H18" s="53"/>
      <c r="I18" s="51"/>
      <c r="J18" s="52"/>
      <c r="K18" s="53"/>
      <c r="L18" s="57"/>
      <c r="N18" s="60"/>
      <c r="O18" s="61"/>
    </row>
    <row r="19" spans="3:17" s="13" customFormat="1" ht="28" customHeight="1">
      <c r="C19" s="55"/>
      <c r="D19" s="49"/>
      <c r="E19" s="51"/>
      <c r="F19" s="51"/>
      <c r="G19" s="52"/>
      <c r="H19" s="53"/>
      <c r="I19" s="51"/>
      <c r="J19" s="52"/>
      <c r="K19" s="53"/>
      <c r="L19" s="57"/>
      <c r="N19" s="60"/>
      <c r="O19" s="61"/>
    </row>
    <row r="20" spans="3:17" s="13" customFormat="1" ht="28" customHeight="1">
      <c r="C20" s="55"/>
      <c r="D20" s="49"/>
      <c r="E20" s="51"/>
      <c r="F20" s="51"/>
      <c r="G20" s="52"/>
      <c r="H20" s="53"/>
      <c r="I20" s="51"/>
      <c r="J20" s="52"/>
      <c r="K20" s="53"/>
      <c r="L20" s="57"/>
      <c r="N20" s="62"/>
      <c r="O20" s="63"/>
      <c r="Q20" s="64"/>
    </row>
    <row r="21" spans="3:17" s="13" customFormat="1" ht="28" customHeight="1">
      <c r="C21" s="48"/>
      <c r="D21" s="49"/>
      <c r="E21" s="65"/>
      <c r="F21" s="66"/>
      <c r="G21" s="52"/>
      <c r="H21" s="53"/>
      <c r="I21" s="51"/>
      <c r="J21" s="52"/>
      <c r="K21" s="53"/>
      <c r="L21" s="54"/>
    </row>
    <row r="22" spans="3:17" s="13" customFormat="1" ht="28" customHeight="1">
      <c r="C22" s="48"/>
      <c r="D22" s="49"/>
      <c r="E22" s="67"/>
      <c r="F22" s="51"/>
      <c r="G22" s="68"/>
      <c r="H22" s="53"/>
      <c r="I22" s="51"/>
      <c r="J22" s="68"/>
      <c r="K22" s="53"/>
      <c r="L22" s="54"/>
    </row>
    <row r="23" spans="3:17" s="13" customFormat="1" ht="28" customHeight="1">
      <c r="C23" s="48"/>
      <c r="D23" s="49"/>
      <c r="E23" s="69"/>
      <c r="F23" s="51"/>
      <c r="G23" s="52"/>
      <c r="H23" s="53"/>
      <c r="I23" s="51"/>
      <c r="J23" s="52"/>
      <c r="K23" s="53"/>
      <c r="L23" s="70"/>
    </row>
    <row r="24" spans="3:17" s="13" customFormat="1" ht="28" customHeight="1" thickBot="1">
      <c r="C24" s="71" t="s">
        <v>3</v>
      </c>
      <c r="D24" s="72"/>
      <c r="E24" s="73"/>
      <c r="F24" s="74"/>
      <c r="G24" s="75"/>
      <c r="H24" s="76">
        <f>ROUNDDOWN(SUM(H11:H23),-2)</f>
        <v>0</v>
      </c>
      <c r="I24" s="74"/>
      <c r="J24" s="75"/>
      <c r="K24" s="76"/>
      <c r="L24" s="77" t="s">
        <v>127</v>
      </c>
    </row>
    <row r="25" spans="3:17" s="13" customFormat="1" ht="16.5" customHeight="1">
      <c r="C25" s="167" t="str">
        <f>IF(表紙!E15="","",表紙!E15)</f>
        <v/>
      </c>
      <c r="D25" s="167"/>
      <c r="E25" s="167"/>
      <c r="F25" s="167"/>
      <c r="G25" s="167"/>
      <c r="H25" s="167"/>
      <c r="I25" s="167"/>
      <c r="J25" s="167"/>
      <c r="K25" s="167"/>
      <c r="L25" s="167"/>
    </row>
    <row r="26" spans="3:17" ht="16.5" customHeight="1">
      <c r="E26" s="80"/>
    </row>
  </sheetData>
  <mergeCells count="4">
    <mergeCell ref="C8:C9"/>
    <mergeCell ref="D8:D9"/>
    <mergeCell ref="E8:E9"/>
    <mergeCell ref="C25:L25"/>
  </mergeCells>
  <phoneticPr fontId="5"/>
  <printOptions horizontalCentered="1" verticalCentered="1" gridLinesSet="0"/>
  <pageMargins left="0.19685039370078741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E9B0-9D09-4990-AC93-F0E5CC8C7130}">
  <dimension ref="C1:Q26"/>
  <sheetViews>
    <sheetView showGridLines="0" view="pageBreakPreview" zoomScale="85" zoomScaleNormal="75" zoomScaleSheetLayoutView="85" workbookViewId="0">
      <selection activeCell="I28" sqref="I28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4.1796875" style="78" customWidth="1"/>
    <col min="13" max="13" width="2.6328125" style="82" customWidth="1"/>
    <col min="14" max="15" width="12.6328125" style="82" bestFit="1" customWidth="1"/>
    <col min="16" max="16" width="9" style="82"/>
    <col min="17" max="17" width="12.6328125" style="82" bestFit="1" customWidth="1"/>
    <col min="18" max="16384" width="9" style="82"/>
  </cols>
  <sheetData>
    <row r="1" spans="3:15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'内訳書（1号）'!L1+1</f>
        <v>4</v>
      </c>
    </row>
    <row r="2" spans="3:15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5" s="13" customFormat="1" ht="28" customHeight="1">
      <c r="C3" s="14" t="s">
        <v>115</v>
      </c>
      <c r="D3" s="15"/>
      <c r="E3" s="15"/>
      <c r="F3" s="16" t="s">
        <v>142</v>
      </c>
      <c r="G3" s="16"/>
      <c r="H3" s="16"/>
      <c r="I3" s="17" t="s">
        <v>114</v>
      </c>
      <c r="J3" s="16"/>
      <c r="K3" s="18"/>
      <c r="L3" s="19"/>
    </row>
    <row r="4" spans="3:15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5" s="13" customFormat="1" ht="13" customHeight="1">
      <c r="C5" s="28"/>
      <c r="D5" s="29"/>
      <c r="E5" s="30"/>
      <c r="F5" s="31"/>
      <c r="G5" s="32" t="s">
        <v>25</v>
      </c>
      <c r="H5" s="33">
        <f>H24</f>
        <v>0</v>
      </c>
      <c r="I5" s="26"/>
      <c r="J5" s="26"/>
      <c r="K5" s="34"/>
      <c r="L5" s="27"/>
    </row>
    <row r="6" spans="3:15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5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5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5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5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5" s="13" customFormat="1" ht="28" customHeight="1">
      <c r="C11" s="55" t="str">
        <f>'代価表 （4号）'!F3</f>
        <v>準備・構築費【研修人件費増員分】</v>
      </c>
      <c r="D11" s="49"/>
      <c r="E11" s="51" t="s">
        <v>5</v>
      </c>
      <c r="F11" s="51">
        <v>1</v>
      </c>
      <c r="G11" s="52"/>
      <c r="H11" s="53">
        <f>'代価表 （4号）'!H5</f>
        <v>0</v>
      </c>
      <c r="I11" s="51"/>
      <c r="J11" s="52"/>
      <c r="K11" s="53"/>
      <c r="L11" s="57" t="s">
        <v>120</v>
      </c>
    </row>
    <row r="12" spans="3:15" s="13" customFormat="1" ht="28" customHeight="1">
      <c r="C12" s="55" t="str">
        <f>'代価表 （5号）'!F3</f>
        <v xml:space="preserve">運営業務費【2025年度上半期分人件費】 </v>
      </c>
      <c r="D12" s="49"/>
      <c r="E12" s="51" t="s">
        <v>5</v>
      </c>
      <c r="F12" s="51">
        <v>1</v>
      </c>
      <c r="G12" s="52"/>
      <c r="H12" s="53">
        <f>'代価表 （5号）'!H5</f>
        <v>0</v>
      </c>
      <c r="I12" s="51"/>
      <c r="J12" s="52"/>
      <c r="K12" s="53"/>
      <c r="L12" s="57" t="s">
        <v>121</v>
      </c>
    </row>
    <row r="13" spans="3:15" s="13" customFormat="1" ht="28" customHeight="1">
      <c r="C13" s="55" t="str">
        <f>'代価表 （6号）'!F3</f>
        <v xml:space="preserve">運営業務費【2025年度上半期分運営費】 </v>
      </c>
      <c r="D13" s="49"/>
      <c r="E13" s="51" t="s">
        <v>5</v>
      </c>
      <c r="F13" s="51">
        <v>1</v>
      </c>
      <c r="G13" s="52"/>
      <c r="H13" s="53">
        <f>'代価表 （6号）'!H5</f>
        <v>0</v>
      </c>
      <c r="I13" s="51"/>
      <c r="J13" s="52"/>
      <c r="K13" s="53"/>
      <c r="L13" s="57" t="s">
        <v>122</v>
      </c>
    </row>
    <row r="14" spans="3:15" s="13" customFormat="1" ht="28" customHeight="1">
      <c r="C14" s="55" t="str">
        <f>'代価表 （7号）'!F3</f>
        <v>運営業務費【2025年度下半期分人件費】</v>
      </c>
      <c r="D14" s="49"/>
      <c r="E14" s="51" t="s">
        <v>5</v>
      </c>
      <c r="F14" s="51">
        <v>1</v>
      </c>
      <c r="G14" s="52"/>
      <c r="H14" s="53">
        <f>'代価表 （7号）'!H5</f>
        <v>0</v>
      </c>
      <c r="I14" s="51"/>
      <c r="J14" s="52"/>
      <c r="K14" s="53"/>
      <c r="L14" s="57" t="s">
        <v>123</v>
      </c>
    </row>
    <row r="15" spans="3:15" s="13" customFormat="1" ht="28" customHeight="1">
      <c r="C15" s="55" t="str">
        <f>'代価表 （8号）'!F3</f>
        <v xml:space="preserve">運営業務費【2025年度下半期分運営費】 </v>
      </c>
      <c r="D15" s="49"/>
      <c r="E15" s="51" t="s">
        <v>5</v>
      </c>
      <c r="F15" s="51">
        <v>1</v>
      </c>
      <c r="G15" s="52"/>
      <c r="H15" s="53">
        <f>'代価表 （8号）'!H5</f>
        <v>0</v>
      </c>
      <c r="I15" s="51"/>
      <c r="J15" s="52"/>
      <c r="K15" s="53"/>
      <c r="L15" s="57" t="s">
        <v>124</v>
      </c>
      <c r="N15" s="60"/>
      <c r="O15" s="61"/>
    </row>
    <row r="16" spans="3:15" s="13" customFormat="1" ht="28" customHeight="1">
      <c r="C16" s="55" t="str">
        <f>'代価表 （9号）'!F3</f>
        <v xml:space="preserve">運営業務費【2026年度～2027年度人件費】 </v>
      </c>
      <c r="D16" s="49"/>
      <c r="E16" s="51" t="s">
        <v>5</v>
      </c>
      <c r="F16" s="51">
        <v>1</v>
      </c>
      <c r="G16" s="52"/>
      <c r="H16" s="53">
        <f>'代価表 （9号）'!H5</f>
        <v>0</v>
      </c>
      <c r="I16" s="51"/>
      <c r="J16" s="52"/>
      <c r="K16" s="53"/>
      <c r="L16" s="57" t="s">
        <v>125</v>
      </c>
      <c r="N16" s="60"/>
      <c r="O16" s="61"/>
    </row>
    <row r="17" spans="3:17" s="13" customFormat="1" ht="28" customHeight="1">
      <c r="C17" s="55" t="str">
        <f>'代価表 （10号）'!F3</f>
        <v>運営費【2026年度～2027年度運営費】</v>
      </c>
      <c r="D17" s="49"/>
      <c r="E17" s="51" t="s">
        <v>5</v>
      </c>
      <c r="F17" s="51">
        <v>1</v>
      </c>
      <c r="G17" s="52"/>
      <c r="H17" s="53">
        <f>'代価表 （10号）'!H5</f>
        <v>0</v>
      </c>
      <c r="I17" s="51"/>
      <c r="J17" s="52"/>
      <c r="K17" s="53"/>
      <c r="L17" s="57" t="s">
        <v>126</v>
      </c>
      <c r="N17" s="60"/>
      <c r="O17" s="61"/>
    </row>
    <row r="18" spans="3:17" s="13" customFormat="1" ht="28" customHeight="1">
      <c r="C18" s="101"/>
      <c r="D18" s="49"/>
      <c r="E18" s="95"/>
      <c r="F18" s="51"/>
      <c r="G18" s="52"/>
      <c r="H18" s="102"/>
      <c r="I18" s="51"/>
      <c r="J18" s="52"/>
      <c r="K18" s="53"/>
      <c r="L18" s="97"/>
      <c r="N18" s="60"/>
      <c r="O18" s="61"/>
    </row>
    <row r="19" spans="3:17" s="13" customFormat="1" ht="28" customHeight="1">
      <c r="C19" s="101"/>
      <c r="D19" s="49"/>
      <c r="E19" s="95"/>
      <c r="F19" s="51"/>
      <c r="G19" s="52"/>
      <c r="H19" s="102"/>
      <c r="I19" s="51"/>
      <c r="J19" s="52"/>
      <c r="K19" s="53"/>
      <c r="L19" s="97"/>
      <c r="N19" s="60"/>
      <c r="O19" s="61"/>
    </row>
    <row r="20" spans="3:17" s="13" customFormat="1" ht="28" customHeight="1">
      <c r="C20" s="48"/>
      <c r="D20" s="49"/>
      <c r="E20" s="65"/>
      <c r="F20" s="103"/>
      <c r="G20" s="52"/>
      <c r="H20" s="53"/>
      <c r="I20" s="51"/>
      <c r="J20" s="52"/>
      <c r="K20" s="53"/>
      <c r="L20" s="54"/>
      <c r="N20" s="62"/>
      <c r="O20" s="63"/>
      <c r="Q20" s="64"/>
    </row>
    <row r="21" spans="3:17" s="13" customFormat="1" ht="28" customHeight="1">
      <c r="C21" s="48"/>
      <c r="D21" s="49"/>
      <c r="E21" s="65"/>
      <c r="F21" s="66"/>
      <c r="G21" s="52"/>
      <c r="H21" s="53"/>
      <c r="I21" s="51"/>
      <c r="J21" s="52"/>
      <c r="K21" s="53"/>
      <c r="L21" s="54"/>
    </row>
    <row r="22" spans="3:17" s="13" customFormat="1" ht="28" customHeight="1">
      <c r="C22" s="48"/>
      <c r="D22" s="49"/>
      <c r="E22" s="67"/>
      <c r="F22" s="51"/>
      <c r="G22" s="68"/>
      <c r="H22" s="53"/>
      <c r="I22" s="51"/>
      <c r="J22" s="68"/>
      <c r="K22" s="53"/>
      <c r="L22" s="54"/>
    </row>
    <row r="23" spans="3:17" s="13" customFormat="1" ht="28" customHeight="1">
      <c r="C23" s="48"/>
      <c r="D23" s="49"/>
      <c r="E23" s="69"/>
      <c r="F23" s="51"/>
      <c r="G23" s="52"/>
      <c r="H23" s="53"/>
      <c r="I23" s="51"/>
      <c r="J23" s="52"/>
      <c r="K23" s="53"/>
      <c r="L23" s="70"/>
    </row>
    <row r="24" spans="3:17" s="13" customFormat="1" ht="28" customHeight="1" thickBot="1">
      <c r="C24" s="71" t="s">
        <v>3</v>
      </c>
      <c r="D24" s="72"/>
      <c r="E24" s="73"/>
      <c r="F24" s="74"/>
      <c r="G24" s="75"/>
      <c r="H24" s="76">
        <f>ROUNDDOWN(SUM(H11:H23),-2)</f>
        <v>0</v>
      </c>
      <c r="I24" s="74"/>
      <c r="J24" s="75"/>
      <c r="K24" s="76"/>
      <c r="L24" s="77" t="s">
        <v>127</v>
      </c>
    </row>
    <row r="25" spans="3:17" s="13" customFormat="1" ht="16.5" customHeight="1">
      <c r="C25" s="167" t="str">
        <f>IF(表紙!E15="","",表紙!E15)</f>
        <v/>
      </c>
      <c r="D25" s="167"/>
      <c r="E25" s="167"/>
      <c r="F25" s="167"/>
      <c r="G25" s="167"/>
      <c r="H25" s="167"/>
      <c r="I25" s="167"/>
      <c r="J25" s="167"/>
      <c r="K25" s="167"/>
      <c r="L25" s="167"/>
    </row>
    <row r="26" spans="3:17" ht="16.5" customHeight="1">
      <c r="E26" s="80"/>
    </row>
  </sheetData>
  <mergeCells count="4">
    <mergeCell ref="C8:C9"/>
    <mergeCell ref="D8:D9"/>
    <mergeCell ref="E8:E9"/>
    <mergeCell ref="C25:L25"/>
  </mergeCells>
  <phoneticPr fontId="5"/>
  <printOptions horizontalCentered="1" verticalCentered="1" gridLinesSet="0"/>
  <pageMargins left="0.19685039370078741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2D26-BDE1-4B0E-A587-75F9F316FA1E}">
  <dimension ref="C1:Q26"/>
  <sheetViews>
    <sheetView showGridLines="0" view="pageBreakPreview" zoomScale="85" zoomScaleNormal="75" zoomScaleSheetLayoutView="85" workbookViewId="0">
      <selection activeCell="H13" sqref="H13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4.1796875" style="78" customWidth="1"/>
    <col min="13" max="13" width="2.6328125" style="82" customWidth="1"/>
    <col min="14" max="15" width="12.6328125" style="82" bestFit="1" customWidth="1"/>
    <col min="16" max="16" width="9" style="82"/>
    <col min="17" max="17" width="12.6328125" style="82" bestFit="1" customWidth="1"/>
    <col min="18" max="16384" width="9" style="82"/>
  </cols>
  <sheetData>
    <row r="1" spans="3:15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'内訳書（2号）'!L1+1</f>
        <v>5</v>
      </c>
    </row>
    <row r="2" spans="3:15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5" s="13" customFormat="1" ht="28" customHeight="1">
      <c r="C3" s="14"/>
      <c r="D3" s="15"/>
      <c r="E3" s="15"/>
      <c r="F3" s="16" t="s">
        <v>109</v>
      </c>
      <c r="G3" s="16"/>
      <c r="H3" s="16"/>
      <c r="I3" s="17" t="s">
        <v>110</v>
      </c>
      <c r="J3" s="16"/>
      <c r="K3" s="18"/>
      <c r="L3" s="19"/>
    </row>
    <row r="4" spans="3:15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5" s="13" customFormat="1" ht="13" customHeight="1">
      <c r="C5" s="28"/>
      <c r="D5" s="29"/>
      <c r="E5" s="30"/>
      <c r="F5" s="31"/>
      <c r="G5" s="32" t="s">
        <v>25</v>
      </c>
      <c r="H5" s="33">
        <f>H24</f>
        <v>0</v>
      </c>
      <c r="I5" s="26"/>
      <c r="J5" s="26"/>
      <c r="K5" s="34"/>
      <c r="L5" s="27"/>
    </row>
    <row r="6" spans="3:15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5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5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5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5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5" s="13" customFormat="1" ht="28" customHeight="1">
      <c r="C11" s="55" t="s">
        <v>28</v>
      </c>
      <c r="D11" s="56"/>
      <c r="E11" s="51" t="s">
        <v>5</v>
      </c>
      <c r="F11" s="51">
        <v>1</v>
      </c>
      <c r="G11" s="52"/>
      <c r="H11" s="53">
        <f>F11*G11</f>
        <v>0</v>
      </c>
      <c r="I11" s="51"/>
      <c r="J11" s="52"/>
      <c r="K11" s="53"/>
      <c r="L11" s="57" t="s">
        <v>111</v>
      </c>
    </row>
    <row r="12" spans="3:15" s="13" customFormat="1" ht="28" customHeight="1">
      <c r="C12" s="55" t="s">
        <v>29</v>
      </c>
      <c r="D12" s="58"/>
      <c r="E12" s="51" t="s">
        <v>5</v>
      </c>
      <c r="F12" s="51">
        <v>1</v>
      </c>
      <c r="G12" s="52"/>
      <c r="H12" s="53">
        <f t="shared" ref="H12:H13" si="0">F12*G12</f>
        <v>0</v>
      </c>
      <c r="I12" s="51"/>
      <c r="J12" s="52"/>
      <c r="K12" s="53"/>
      <c r="L12" s="57" t="s">
        <v>112</v>
      </c>
    </row>
    <row r="13" spans="3:15" s="13" customFormat="1" ht="28" customHeight="1">
      <c r="C13" s="99" t="s">
        <v>30</v>
      </c>
      <c r="D13" s="59"/>
      <c r="E13" s="51" t="s">
        <v>5</v>
      </c>
      <c r="F13" s="51">
        <v>1</v>
      </c>
      <c r="G13" s="52"/>
      <c r="H13" s="53">
        <f t="shared" si="0"/>
        <v>0</v>
      </c>
      <c r="I13" s="51"/>
      <c r="J13" s="52"/>
      <c r="K13" s="53"/>
      <c r="L13" s="57" t="s">
        <v>113</v>
      </c>
    </row>
    <row r="14" spans="3:15" s="13" customFormat="1" ht="28" customHeight="1">
      <c r="C14" s="101"/>
      <c r="D14" s="49"/>
      <c r="E14" s="95"/>
      <c r="F14" s="51"/>
      <c r="G14" s="52"/>
      <c r="H14" s="53"/>
      <c r="I14" s="51"/>
      <c r="J14" s="52"/>
      <c r="K14" s="53"/>
      <c r="L14" s="57"/>
    </row>
    <row r="15" spans="3:15" s="13" customFormat="1" ht="28" customHeight="1">
      <c r="C15" s="101"/>
      <c r="D15" s="49"/>
      <c r="E15" s="95"/>
      <c r="F15" s="51"/>
      <c r="G15" s="52"/>
      <c r="H15" s="53"/>
      <c r="I15" s="51"/>
      <c r="J15" s="52"/>
      <c r="K15" s="53"/>
      <c r="L15" s="97"/>
      <c r="N15" s="60"/>
      <c r="O15" s="61"/>
    </row>
    <row r="16" spans="3:15" s="13" customFormat="1" ht="28" customHeight="1">
      <c r="C16" s="101"/>
      <c r="D16" s="49"/>
      <c r="E16" s="95"/>
      <c r="F16" s="51"/>
      <c r="G16" s="52"/>
      <c r="H16" s="102"/>
      <c r="I16" s="51"/>
      <c r="J16" s="52"/>
      <c r="K16" s="53"/>
      <c r="L16" s="97"/>
      <c r="N16" s="60"/>
      <c r="O16" s="61"/>
    </row>
    <row r="17" spans="3:17" s="13" customFormat="1" ht="28" customHeight="1">
      <c r="C17" s="101"/>
      <c r="D17" s="49"/>
      <c r="E17" s="95"/>
      <c r="F17" s="51"/>
      <c r="G17" s="52"/>
      <c r="H17" s="102"/>
      <c r="I17" s="51"/>
      <c r="J17" s="52"/>
      <c r="K17" s="53"/>
      <c r="L17" s="97"/>
      <c r="N17" s="60"/>
      <c r="O17" s="61"/>
    </row>
    <row r="18" spans="3:17" s="13" customFormat="1" ht="28" customHeight="1">
      <c r="C18" s="101"/>
      <c r="D18" s="49"/>
      <c r="E18" s="95"/>
      <c r="F18" s="51"/>
      <c r="G18" s="52"/>
      <c r="H18" s="102"/>
      <c r="I18" s="51"/>
      <c r="J18" s="52"/>
      <c r="K18" s="53"/>
      <c r="L18" s="97"/>
      <c r="N18" s="60"/>
      <c r="O18" s="61"/>
    </row>
    <row r="19" spans="3:17" s="13" customFormat="1" ht="28" customHeight="1">
      <c r="C19" s="101"/>
      <c r="D19" s="49"/>
      <c r="E19" s="95"/>
      <c r="F19" s="51"/>
      <c r="G19" s="52"/>
      <c r="H19" s="102"/>
      <c r="I19" s="51"/>
      <c r="J19" s="52"/>
      <c r="K19" s="53"/>
      <c r="L19" s="97"/>
      <c r="N19" s="60"/>
      <c r="O19" s="61"/>
    </row>
    <row r="20" spans="3:17" s="13" customFormat="1" ht="28" customHeight="1">
      <c r="C20" s="48"/>
      <c r="D20" s="49"/>
      <c r="E20" s="65"/>
      <c r="F20" s="103"/>
      <c r="G20" s="52"/>
      <c r="H20" s="53"/>
      <c r="I20" s="51"/>
      <c r="J20" s="52"/>
      <c r="K20" s="53"/>
      <c r="L20" s="54"/>
      <c r="N20" s="62"/>
      <c r="O20" s="63"/>
      <c r="Q20" s="64"/>
    </row>
    <row r="21" spans="3:17" s="13" customFormat="1" ht="28" customHeight="1">
      <c r="C21" s="48"/>
      <c r="D21" s="49"/>
      <c r="E21" s="65"/>
      <c r="F21" s="66"/>
      <c r="G21" s="52"/>
      <c r="H21" s="53"/>
      <c r="I21" s="51"/>
      <c r="J21" s="52"/>
      <c r="K21" s="53"/>
      <c r="L21" s="54"/>
    </row>
    <row r="22" spans="3:17" s="13" customFormat="1" ht="28" customHeight="1">
      <c r="C22" s="48"/>
      <c r="D22" s="49"/>
      <c r="E22" s="67"/>
      <c r="F22" s="51"/>
      <c r="G22" s="68"/>
      <c r="H22" s="53"/>
      <c r="I22" s="51"/>
      <c r="J22" s="68"/>
      <c r="K22" s="53"/>
      <c r="L22" s="54"/>
    </row>
    <row r="23" spans="3:17" s="13" customFormat="1" ht="28" customHeight="1">
      <c r="C23" s="48"/>
      <c r="D23" s="49"/>
      <c r="E23" s="69"/>
      <c r="F23" s="51"/>
      <c r="G23" s="52"/>
      <c r="H23" s="53"/>
      <c r="I23" s="51"/>
      <c r="J23" s="52"/>
      <c r="K23" s="53"/>
      <c r="L23" s="70"/>
    </row>
    <row r="24" spans="3:17" s="13" customFormat="1" ht="28" customHeight="1" thickBot="1">
      <c r="C24" s="71" t="s">
        <v>3</v>
      </c>
      <c r="D24" s="72"/>
      <c r="E24" s="73"/>
      <c r="F24" s="74"/>
      <c r="G24" s="75"/>
      <c r="H24" s="76">
        <f>SUM(H11:H23)</f>
        <v>0</v>
      </c>
      <c r="I24" s="74"/>
      <c r="J24" s="75"/>
      <c r="K24" s="76"/>
      <c r="L24" s="77"/>
    </row>
    <row r="25" spans="3:17" s="13" customFormat="1" ht="16.5" customHeight="1">
      <c r="C25" s="167" t="str">
        <f>IF(表紙!E15="","",表紙!E15)</f>
        <v/>
      </c>
      <c r="D25" s="167"/>
      <c r="E25" s="167"/>
      <c r="F25" s="167"/>
      <c r="G25" s="167"/>
      <c r="H25" s="167"/>
      <c r="I25" s="167"/>
      <c r="J25" s="167"/>
      <c r="K25" s="167"/>
      <c r="L25" s="167"/>
    </row>
    <row r="26" spans="3:17" ht="16.5" customHeight="1">
      <c r="E26" s="80"/>
    </row>
  </sheetData>
  <mergeCells count="4">
    <mergeCell ref="C8:C9"/>
    <mergeCell ref="D8:D9"/>
    <mergeCell ref="E8:E9"/>
    <mergeCell ref="C25:L25"/>
  </mergeCells>
  <phoneticPr fontId="5"/>
  <printOptions horizontalCentered="1" verticalCentered="1" gridLinesSet="0"/>
  <pageMargins left="0.19685039370078741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E71A-46E0-434A-9BA9-19B43886CC68}">
  <dimension ref="C1:L27"/>
  <sheetViews>
    <sheetView showGridLines="0" view="pageBreakPreview" topLeftCell="A12" zoomScale="85" zoomScaleNormal="75" zoomScaleSheetLayoutView="85" workbookViewId="0">
      <selection activeCell="G11" sqref="G11:G17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（1号）'!L1+1</f>
        <v>6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102</v>
      </c>
      <c r="G3" s="16"/>
      <c r="H3" s="16"/>
      <c r="I3" s="17" t="s">
        <v>101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55" t="s">
        <v>31</v>
      </c>
      <c r="D11" s="100"/>
      <c r="E11" s="51" t="s">
        <v>36</v>
      </c>
      <c r="F11" s="87">
        <v>4</v>
      </c>
      <c r="G11" s="52"/>
      <c r="H11" s="53">
        <f>F11*G11</f>
        <v>0</v>
      </c>
      <c r="I11" s="51"/>
      <c r="J11" s="52"/>
      <c r="K11" s="53"/>
      <c r="L11" s="57" t="s">
        <v>108</v>
      </c>
    </row>
    <row r="12" spans="3:12" s="13" customFormat="1" ht="28" customHeight="1">
      <c r="C12" s="55" t="s">
        <v>32</v>
      </c>
      <c r="D12" s="56"/>
      <c r="E12" s="51" t="s">
        <v>37</v>
      </c>
      <c r="F12" s="88">
        <v>684</v>
      </c>
      <c r="G12" s="52"/>
      <c r="H12" s="53">
        <f t="shared" ref="H12:H17" si="0">F12*G12</f>
        <v>0</v>
      </c>
      <c r="I12" s="51"/>
      <c r="J12" s="52"/>
      <c r="K12" s="53"/>
      <c r="L12" s="57" t="s">
        <v>107</v>
      </c>
    </row>
    <row r="13" spans="3:12" s="13" customFormat="1" ht="28" customHeight="1">
      <c r="C13" s="55" t="s">
        <v>32</v>
      </c>
      <c r="D13" s="56"/>
      <c r="E13" s="51" t="s">
        <v>37</v>
      </c>
      <c r="F13" s="88">
        <v>420</v>
      </c>
      <c r="G13" s="52"/>
      <c r="H13" s="53">
        <f t="shared" si="0"/>
        <v>0</v>
      </c>
      <c r="I13" s="51"/>
      <c r="J13" s="52"/>
      <c r="K13" s="53"/>
      <c r="L13" s="57" t="s">
        <v>106</v>
      </c>
    </row>
    <row r="14" spans="3:12" s="13" customFormat="1" ht="28" customHeight="1">
      <c r="C14" s="55" t="s">
        <v>33</v>
      </c>
      <c r="D14" s="58"/>
      <c r="E14" s="51" t="s">
        <v>36</v>
      </c>
      <c r="F14" s="88">
        <v>2508</v>
      </c>
      <c r="G14" s="52"/>
      <c r="H14" s="53">
        <f t="shared" si="0"/>
        <v>0</v>
      </c>
      <c r="I14" s="51"/>
      <c r="J14" s="52"/>
      <c r="K14" s="53"/>
      <c r="L14" s="57" t="s">
        <v>105</v>
      </c>
    </row>
    <row r="15" spans="3:12" s="13" customFormat="1" ht="28" customHeight="1">
      <c r="C15" s="99" t="s">
        <v>33</v>
      </c>
      <c r="D15" s="58"/>
      <c r="E15" s="51" t="s">
        <v>36</v>
      </c>
      <c r="F15" s="88">
        <v>1540</v>
      </c>
      <c r="G15" s="52"/>
      <c r="H15" s="53">
        <f t="shared" si="0"/>
        <v>0</v>
      </c>
      <c r="I15" s="51"/>
      <c r="J15" s="52"/>
      <c r="K15" s="53"/>
      <c r="L15" s="57" t="s">
        <v>104</v>
      </c>
    </row>
    <row r="16" spans="3:12" s="13" customFormat="1" ht="28" customHeight="1">
      <c r="C16" s="99" t="s">
        <v>34</v>
      </c>
      <c r="D16" s="58"/>
      <c r="E16" s="51" t="s">
        <v>37</v>
      </c>
      <c r="F16" s="88">
        <v>12740</v>
      </c>
      <c r="G16" s="52"/>
      <c r="H16" s="53">
        <f t="shared" si="0"/>
        <v>0</v>
      </c>
      <c r="I16" s="51"/>
      <c r="J16" s="52"/>
      <c r="K16" s="53"/>
      <c r="L16" s="57" t="s">
        <v>103</v>
      </c>
    </row>
    <row r="17" spans="3:12" s="13" customFormat="1" ht="28" customHeight="1">
      <c r="C17" s="99" t="s">
        <v>35</v>
      </c>
      <c r="D17" s="58"/>
      <c r="E17" s="51" t="s">
        <v>38</v>
      </c>
      <c r="F17" s="88">
        <v>105</v>
      </c>
      <c r="G17" s="52"/>
      <c r="H17" s="53">
        <f t="shared" si="0"/>
        <v>0</v>
      </c>
      <c r="I17" s="51"/>
      <c r="J17" s="52"/>
      <c r="K17" s="53"/>
      <c r="L17" s="57" t="s">
        <v>39</v>
      </c>
    </row>
    <row r="18" spans="3:12" s="13" customFormat="1" ht="28" customHeight="1">
      <c r="C18" s="99"/>
      <c r="D18" s="58"/>
      <c r="E18" s="95"/>
      <c r="F18" s="51"/>
      <c r="G18" s="52"/>
      <c r="H18" s="53"/>
      <c r="I18" s="51"/>
      <c r="J18" s="52"/>
      <c r="K18" s="53"/>
      <c r="L18" s="54"/>
    </row>
    <row r="19" spans="3:12" s="13" customFormat="1" ht="28" customHeight="1">
      <c r="C19" s="48"/>
      <c r="D19" s="49"/>
      <c r="E19" s="95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49"/>
      <c r="E20" s="95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8FA5-CA55-4614-AE05-B28C98DB3694}">
  <dimension ref="C1:L27"/>
  <sheetViews>
    <sheetView showGridLines="0" view="pageBreakPreview" zoomScale="85" zoomScaleNormal="75" zoomScaleSheetLayoutView="85" workbookViewId="0">
      <selection activeCell="G11" sqref="G11:G15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（2号）'!L1+1</f>
        <v>7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93</v>
      </c>
      <c r="G3" s="16"/>
      <c r="H3" s="16"/>
      <c r="I3" s="17" t="s">
        <v>94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55" t="s">
        <v>96</v>
      </c>
      <c r="D11" s="56"/>
      <c r="E11" s="51" t="s">
        <v>79</v>
      </c>
      <c r="F11" s="51">
        <v>1</v>
      </c>
      <c r="G11" s="52"/>
      <c r="H11" s="53">
        <f>F11*G11</f>
        <v>0</v>
      </c>
      <c r="I11" s="51"/>
      <c r="J11" s="52"/>
      <c r="K11" s="53"/>
      <c r="L11" s="57" t="s">
        <v>70</v>
      </c>
    </row>
    <row r="12" spans="3:12" s="13" customFormat="1" ht="28" customHeight="1">
      <c r="C12" s="55" t="s">
        <v>97</v>
      </c>
      <c r="D12" s="56"/>
      <c r="E12" s="51" t="s">
        <v>79</v>
      </c>
      <c r="F12" s="51">
        <v>1</v>
      </c>
      <c r="G12" s="52"/>
      <c r="H12" s="53">
        <f t="shared" ref="H12:H15" si="0">F12*G12</f>
        <v>0</v>
      </c>
      <c r="I12" s="51"/>
      <c r="J12" s="52"/>
      <c r="K12" s="53"/>
      <c r="L12" s="54" t="s">
        <v>71</v>
      </c>
    </row>
    <row r="13" spans="3:12" s="13" customFormat="1" ht="28" customHeight="1">
      <c r="C13" s="55" t="s">
        <v>98</v>
      </c>
      <c r="D13" s="58"/>
      <c r="E13" s="51" t="s">
        <v>79</v>
      </c>
      <c r="F13" s="51">
        <v>1</v>
      </c>
      <c r="G13" s="52"/>
      <c r="H13" s="53">
        <f t="shared" si="0"/>
        <v>0</v>
      </c>
      <c r="I13" s="51"/>
      <c r="J13" s="52"/>
      <c r="K13" s="53"/>
      <c r="L13" s="97" t="s">
        <v>72</v>
      </c>
    </row>
    <row r="14" spans="3:12" s="13" customFormat="1" ht="28" customHeight="1">
      <c r="C14" s="55" t="s">
        <v>99</v>
      </c>
      <c r="D14" s="58"/>
      <c r="E14" s="51" t="s">
        <v>79</v>
      </c>
      <c r="F14" s="51">
        <v>1</v>
      </c>
      <c r="G14" s="52"/>
      <c r="H14" s="53">
        <f t="shared" si="0"/>
        <v>0</v>
      </c>
      <c r="I14" s="51"/>
      <c r="J14" s="52"/>
      <c r="K14" s="53"/>
      <c r="L14" s="97" t="s">
        <v>95</v>
      </c>
    </row>
    <row r="15" spans="3:12" s="13" customFormat="1" ht="28" customHeight="1">
      <c r="C15" s="55" t="s">
        <v>100</v>
      </c>
      <c r="D15" s="58"/>
      <c r="E15" s="51" t="s">
        <v>79</v>
      </c>
      <c r="F15" s="51">
        <v>1</v>
      </c>
      <c r="G15" s="52"/>
      <c r="H15" s="53">
        <f t="shared" si="0"/>
        <v>0</v>
      </c>
      <c r="I15" s="51"/>
      <c r="J15" s="52"/>
      <c r="K15" s="53"/>
      <c r="L15" s="54" t="s">
        <v>74</v>
      </c>
    </row>
    <row r="16" spans="3:12" s="13" customFormat="1" ht="28" customHeight="1">
      <c r="C16" s="99"/>
      <c r="D16" s="58"/>
      <c r="E16" s="51"/>
      <c r="F16" s="51"/>
      <c r="G16" s="52"/>
      <c r="H16" s="53"/>
      <c r="I16" s="51"/>
      <c r="J16" s="52"/>
      <c r="K16" s="53"/>
      <c r="L16" s="57"/>
    </row>
    <row r="17" spans="3:12" s="13" customFormat="1" ht="28" customHeight="1">
      <c r="C17" s="99"/>
      <c r="D17" s="58"/>
      <c r="E17" s="95"/>
      <c r="F17" s="51"/>
      <c r="G17" s="52"/>
      <c r="H17" s="53"/>
      <c r="I17" s="51"/>
      <c r="J17" s="52"/>
      <c r="K17" s="53"/>
      <c r="L17" s="54"/>
    </row>
    <row r="18" spans="3:12" s="13" customFormat="1" ht="28" customHeight="1">
      <c r="C18" s="99"/>
      <c r="D18" s="58"/>
      <c r="E18" s="95"/>
      <c r="F18" s="51"/>
      <c r="G18" s="52"/>
      <c r="H18" s="53"/>
      <c r="I18" s="51"/>
      <c r="J18" s="52"/>
      <c r="K18" s="53"/>
      <c r="L18" s="54"/>
    </row>
    <row r="19" spans="3:12" s="13" customFormat="1" ht="28" customHeight="1">
      <c r="C19" s="48"/>
      <c r="D19" s="49"/>
      <c r="E19" s="95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49"/>
      <c r="E20" s="95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CCF4-B7AB-48EB-80D5-875F90A8B6FB}">
  <dimension ref="C1:L27"/>
  <sheetViews>
    <sheetView showGridLines="0" view="pageBreakPreview" zoomScale="85" zoomScaleNormal="75" zoomScaleSheetLayoutView="85" workbookViewId="0">
      <selection activeCell="G11" sqref="G11:G13"/>
    </sheetView>
  </sheetViews>
  <sheetFormatPr defaultColWidth="9" defaultRowHeight="16.5" customHeight="1"/>
  <cols>
    <col min="1" max="1" width="1.6328125" style="82" customWidth="1"/>
    <col min="2" max="2" width="2.6328125" style="82" customWidth="1"/>
    <col min="3" max="3" width="20.6328125" style="78" customWidth="1"/>
    <col min="4" max="4" width="10.6328125" style="79" customWidth="1"/>
    <col min="5" max="5" width="6.6328125" style="83" customWidth="1"/>
    <col min="6" max="6" width="9.6328125" style="66" customWidth="1"/>
    <col min="7" max="7" width="11.6328125" style="81" customWidth="1"/>
    <col min="8" max="8" width="16.6328125" style="81" customWidth="1"/>
    <col min="9" max="9" width="9.6328125" style="66" customWidth="1"/>
    <col min="10" max="10" width="11.6328125" style="81" customWidth="1"/>
    <col min="11" max="11" width="16.6328125" style="81" customWidth="1"/>
    <col min="12" max="12" width="32.6328125" style="78" customWidth="1"/>
    <col min="13" max="13" width="2.6328125" style="82" customWidth="1"/>
    <col min="14" max="16384" width="9" style="82"/>
  </cols>
  <sheetData>
    <row r="1" spans="3:12" s="6" customFormat="1" ht="14" customHeight="1" thickBot="1">
      <c r="C1" s="1" t="s">
        <v>0</v>
      </c>
      <c r="D1" s="1"/>
      <c r="E1" s="2"/>
      <c r="F1" s="3"/>
      <c r="G1" s="4"/>
      <c r="H1" s="4"/>
      <c r="I1" s="3"/>
      <c r="J1" s="4"/>
      <c r="K1" s="4"/>
      <c r="L1" s="5">
        <f>'代価表 （3号）'!L1+1</f>
        <v>8</v>
      </c>
    </row>
    <row r="2" spans="3:12" s="13" customFormat="1" ht="14" customHeight="1">
      <c r="C2" s="7"/>
      <c r="D2" s="8"/>
      <c r="E2" s="9"/>
      <c r="F2" s="10"/>
      <c r="G2" s="11"/>
      <c r="H2" s="11"/>
      <c r="I2" s="10"/>
      <c r="J2" s="11"/>
      <c r="K2" s="11"/>
      <c r="L2" s="12"/>
    </row>
    <row r="3" spans="3:12" s="13" customFormat="1" ht="28" customHeight="1">
      <c r="C3" s="14"/>
      <c r="D3" s="15"/>
      <c r="E3" s="15"/>
      <c r="F3" s="16" t="s">
        <v>91</v>
      </c>
      <c r="G3" s="16"/>
      <c r="H3" s="16"/>
      <c r="I3" s="17" t="s">
        <v>92</v>
      </c>
      <c r="J3" s="16"/>
      <c r="K3" s="18"/>
      <c r="L3" s="19"/>
    </row>
    <row r="4" spans="3:12" s="13" customFormat="1" ht="14" customHeight="1">
      <c r="C4" s="20"/>
      <c r="D4" s="21"/>
      <c r="E4" s="22"/>
      <c r="F4" s="23"/>
      <c r="G4" s="23"/>
      <c r="H4" s="24"/>
      <c r="I4" s="25"/>
      <c r="J4" s="26"/>
      <c r="L4" s="27"/>
    </row>
    <row r="5" spans="3:12" s="13" customFormat="1" ht="13" customHeight="1">
      <c r="C5" s="28"/>
      <c r="D5" s="29"/>
      <c r="E5" s="30"/>
      <c r="F5" s="31"/>
      <c r="G5" s="32" t="s">
        <v>25</v>
      </c>
      <c r="H5" s="33">
        <f>H25</f>
        <v>0</v>
      </c>
      <c r="I5" s="26"/>
      <c r="J5" s="26"/>
      <c r="K5" s="34"/>
      <c r="L5" s="27"/>
    </row>
    <row r="6" spans="3:12" s="13" customFormat="1" ht="13" customHeight="1">
      <c r="C6" s="28"/>
      <c r="D6" s="29"/>
      <c r="E6" s="30"/>
      <c r="F6" s="25"/>
      <c r="G6" s="35"/>
      <c r="H6" s="36"/>
      <c r="I6" s="26"/>
      <c r="J6" s="26"/>
      <c r="K6" s="34"/>
      <c r="L6" s="27"/>
    </row>
    <row r="7" spans="3:12" s="13" customFormat="1" ht="14" customHeight="1" thickBot="1">
      <c r="C7" s="37"/>
      <c r="D7" s="38"/>
      <c r="E7" s="39"/>
      <c r="F7" s="40"/>
      <c r="G7" s="41"/>
      <c r="H7" s="41"/>
      <c r="I7" s="40"/>
      <c r="J7" s="41"/>
      <c r="K7" s="41"/>
      <c r="L7" s="42"/>
    </row>
    <row r="8" spans="3:12" s="13" customFormat="1" ht="14" customHeight="1">
      <c r="C8" s="169" t="s">
        <v>15</v>
      </c>
      <c r="D8" s="171" t="s">
        <v>20</v>
      </c>
      <c r="E8" s="173" t="s">
        <v>8</v>
      </c>
      <c r="F8" s="43" t="s">
        <v>9</v>
      </c>
      <c r="G8" s="43"/>
      <c r="H8" s="43"/>
      <c r="I8" s="43" t="s">
        <v>10</v>
      </c>
      <c r="J8" s="43"/>
      <c r="K8" s="43"/>
      <c r="L8" s="44"/>
    </row>
    <row r="9" spans="3:12" s="13" customFormat="1" ht="14" customHeight="1">
      <c r="C9" s="170"/>
      <c r="D9" s="172"/>
      <c r="E9" s="174"/>
      <c r="F9" s="45" t="s">
        <v>7</v>
      </c>
      <c r="G9" s="46" t="s">
        <v>1</v>
      </c>
      <c r="H9" s="46" t="s">
        <v>2</v>
      </c>
      <c r="I9" s="45" t="s">
        <v>7</v>
      </c>
      <c r="J9" s="46" t="s">
        <v>1</v>
      </c>
      <c r="K9" s="46" t="s">
        <v>2</v>
      </c>
      <c r="L9" s="47" t="s">
        <v>11</v>
      </c>
    </row>
    <row r="10" spans="3:12" s="13" customFormat="1" ht="28" customHeight="1">
      <c r="C10" s="48"/>
      <c r="D10" s="49"/>
      <c r="E10" s="50"/>
      <c r="F10" s="51"/>
      <c r="G10" s="52"/>
      <c r="H10" s="53"/>
      <c r="I10" s="51"/>
      <c r="J10" s="52"/>
      <c r="K10" s="53"/>
      <c r="L10" s="54"/>
    </row>
    <row r="11" spans="3:12" s="13" customFormat="1" ht="28" customHeight="1">
      <c r="C11" s="99" t="s">
        <v>33</v>
      </c>
      <c r="D11" s="58"/>
      <c r="E11" s="51" t="s">
        <v>13</v>
      </c>
      <c r="F11" s="51">
        <v>49</v>
      </c>
      <c r="G11" s="52"/>
      <c r="H11" s="53">
        <f>F11*G11</f>
        <v>0</v>
      </c>
      <c r="I11" s="51"/>
      <c r="J11" s="52"/>
      <c r="K11" s="53"/>
      <c r="L11" s="57" t="s">
        <v>41</v>
      </c>
    </row>
    <row r="12" spans="3:12" s="13" customFormat="1" ht="28" customHeight="1">
      <c r="C12" s="99" t="s">
        <v>34</v>
      </c>
      <c r="D12" s="58"/>
      <c r="E12" s="51" t="s">
        <v>13</v>
      </c>
      <c r="F12" s="51">
        <v>539</v>
      </c>
      <c r="G12" s="52"/>
      <c r="H12" s="53">
        <f t="shared" ref="H12:H13" si="0">F12*G12</f>
        <v>0</v>
      </c>
      <c r="I12" s="51"/>
      <c r="J12" s="52"/>
      <c r="K12" s="53"/>
      <c r="L12" s="54" t="s">
        <v>42</v>
      </c>
    </row>
    <row r="13" spans="3:12" s="13" customFormat="1" ht="28" customHeight="1">
      <c r="C13" s="99" t="s">
        <v>35</v>
      </c>
      <c r="D13" s="58"/>
      <c r="E13" s="51" t="s">
        <v>5</v>
      </c>
      <c r="F13" s="51">
        <v>12</v>
      </c>
      <c r="G13" s="52"/>
      <c r="H13" s="53">
        <f t="shared" si="0"/>
        <v>0</v>
      </c>
      <c r="I13" s="51"/>
      <c r="J13" s="52"/>
      <c r="K13" s="53"/>
      <c r="L13" s="54" t="s">
        <v>40</v>
      </c>
    </row>
    <row r="14" spans="3:12" s="13" customFormat="1" ht="28" customHeight="1">
      <c r="C14" s="48"/>
      <c r="D14" s="49"/>
      <c r="E14" s="95"/>
      <c r="F14" s="51"/>
      <c r="G14" s="52"/>
      <c r="H14" s="53"/>
      <c r="I14" s="51"/>
      <c r="J14" s="52"/>
      <c r="K14" s="53"/>
      <c r="L14" s="54"/>
    </row>
    <row r="15" spans="3:12" s="13" customFormat="1" ht="28" customHeight="1">
      <c r="C15" s="48"/>
      <c r="D15" s="49"/>
      <c r="E15" s="95"/>
      <c r="F15" s="51"/>
      <c r="G15" s="52"/>
      <c r="H15" s="53"/>
      <c r="I15" s="51"/>
      <c r="J15" s="52"/>
      <c r="K15" s="53"/>
      <c r="L15" s="54"/>
    </row>
    <row r="16" spans="3:12" s="13" customFormat="1" ht="28" customHeight="1">
      <c r="C16" s="48"/>
      <c r="D16" s="49"/>
      <c r="E16" s="95"/>
      <c r="F16" s="51"/>
      <c r="G16" s="52"/>
      <c r="H16" s="53"/>
      <c r="I16" s="51"/>
      <c r="J16" s="52"/>
      <c r="K16" s="53"/>
      <c r="L16" s="54"/>
    </row>
    <row r="17" spans="3:12" s="13" customFormat="1" ht="28" customHeight="1">
      <c r="C17" s="48"/>
      <c r="D17" s="49"/>
      <c r="E17" s="65"/>
      <c r="F17" s="66"/>
      <c r="G17" s="52"/>
      <c r="H17" s="53"/>
      <c r="I17" s="51"/>
      <c r="J17" s="52"/>
      <c r="K17" s="53"/>
      <c r="L17" s="54"/>
    </row>
    <row r="18" spans="3:12" s="13" customFormat="1" ht="28" customHeight="1">
      <c r="C18" s="48"/>
      <c r="D18" s="49"/>
      <c r="E18" s="67"/>
      <c r="F18" s="51"/>
      <c r="G18" s="68"/>
      <c r="H18" s="53"/>
      <c r="I18" s="51"/>
      <c r="J18" s="68"/>
      <c r="K18" s="53"/>
      <c r="L18" s="54"/>
    </row>
    <row r="19" spans="3:12" s="13" customFormat="1" ht="28" customHeight="1">
      <c r="C19" s="48"/>
      <c r="D19" s="49"/>
      <c r="E19" s="95"/>
      <c r="F19" s="51"/>
      <c r="G19" s="52"/>
      <c r="H19" s="53"/>
      <c r="I19" s="51"/>
      <c r="J19" s="52"/>
      <c r="K19" s="53"/>
      <c r="L19" s="54"/>
    </row>
    <row r="20" spans="3:12" s="13" customFormat="1" ht="28" customHeight="1">
      <c r="C20" s="48"/>
      <c r="D20" s="49"/>
      <c r="E20" s="95"/>
      <c r="F20" s="51"/>
      <c r="G20" s="52"/>
      <c r="H20" s="53"/>
      <c r="I20" s="51"/>
      <c r="J20" s="52"/>
      <c r="K20" s="53"/>
      <c r="L20" s="54"/>
    </row>
    <row r="21" spans="3:12" s="13" customFormat="1" ht="28" customHeight="1">
      <c r="C21" s="48"/>
      <c r="D21" s="49"/>
      <c r="E21" s="95"/>
      <c r="F21" s="51"/>
      <c r="G21" s="52"/>
      <c r="H21" s="53"/>
      <c r="I21" s="51"/>
      <c r="J21" s="52"/>
      <c r="K21" s="53"/>
      <c r="L21" s="54"/>
    </row>
    <row r="22" spans="3:12" s="13" customFormat="1" ht="28" customHeight="1">
      <c r="C22" s="48"/>
      <c r="D22" s="49"/>
      <c r="E22" s="65"/>
      <c r="F22" s="66"/>
      <c r="G22" s="52"/>
      <c r="H22" s="53"/>
      <c r="I22" s="51"/>
      <c r="J22" s="52"/>
      <c r="K22" s="53"/>
      <c r="L22" s="54"/>
    </row>
    <row r="23" spans="3:12" s="13" customFormat="1" ht="28" customHeight="1">
      <c r="C23" s="48"/>
      <c r="D23" s="49"/>
      <c r="E23" s="67"/>
      <c r="F23" s="51"/>
      <c r="G23" s="68"/>
      <c r="H23" s="53"/>
      <c r="I23" s="51"/>
      <c r="J23" s="68"/>
      <c r="K23" s="53"/>
      <c r="L23" s="54"/>
    </row>
    <row r="24" spans="3:12" s="13" customFormat="1" ht="28" customHeight="1">
      <c r="C24" s="48"/>
      <c r="D24" s="49"/>
      <c r="E24" s="69"/>
      <c r="F24" s="51"/>
      <c r="G24" s="52"/>
      <c r="H24" s="53"/>
      <c r="I24" s="51"/>
      <c r="J24" s="52"/>
      <c r="K24" s="53"/>
      <c r="L24" s="70"/>
    </row>
    <row r="25" spans="3:12" s="13" customFormat="1" ht="28" customHeight="1" thickBot="1">
      <c r="C25" s="71" t="s">
        <v>3</v>
      </c>
      <c r="D25" s="72"/>
      <c r="E25" s="73"/>
      <c r="F25" s="74"/>
      <c r="G25" s="75"/>
      <c r="H25" s="76">
        <f>SUM(H10:H24)</f>
        <v>0</v>
      </c>
      <c r="I25" s="74"/>
      <c r="J25" s="75"/>
      <c r="K25" s="76"/>
      <c r="L25" s="77"/>
    </row>
    <row r="26" spans="3:12" s="13" customFormat="1" ht="16.5" customHeight="1">
      <c r="C26" s="167" t="str">
        <f>IF(表紙!E15="","",表紙!E15)</f>
        <v/>
      </c>
      <c r="D26" s="167"/>
      <c r="E26" s="167"/>
      <c r="F26" s="167"/>
      <c r="G26" s="167"/>
      <c r="H26" s="167"/>
      <c r="I26" s="167"/>
      <c r="J26" s="167"/>
      <c r="K26" s="167"/>
      <c r="L26" s="167"/>
    </row>
    <row r="27" spans="3:12" ht="16.5" customHeight="1">
      <c r="E27" s="80"/>
    </row>
  </sheetData>
  <mergeCells count="4">
    <mergeCell ref="C8:C9"/>
    <mergeCell ref="D8:D9"/>
    <mergeCell ref="E8:E9"/>
    <mergeCell ref="C26:L26"/>
  </mergeCells>
  <phoneticPr fontId="5"/>
  <printOptions horizontalCentered="1" verticalCentered="1" gridLinesSet="0"/>
  <pageMargins left="0.35433070866141736" right="0.19685039370078741" top="0.39370078740157483" bottom="0.39370078740157483" header="0.19685039370078741" footer="0.19685039370078741"/>
  <pageSetup paperSize="9" scale="95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表紙</vt:lpstr>
      <vt:lpstr>概要</vt:lpstr>
      <vt:lpstr>内訳書</vt:lpstr>
      <vt:lpstr>内訳書（1号）</vt:lpstr>
      <vt:lpstr>内訳書（2号）</vt:lpstr>
      <vt:lpstr>代価表 （1号）</vt:lpstr>
      <vt:lpstr>代価表 （2号）</vt:lpstr>
      <vt:lpstr>代価表 （3号）</vt:lpstr>
      <vt:lpstr>代価表 （4号）</vt:lpstr>
      <vt:lpstr>代価表 （5号）</vt:lpstr>
      <vt:lpstr>代価表 （6号）</vt:lpstr>
      <vt:lpstr>代価表 （7号）</vt:lpstr>
      <vt:lpstr>代価表 （8号）</vt:lpstr>
      <vt:lpstr>代価表 （9号）</vt:lpstr>
      <vt:lpstr>代価表 （10号）</vt:lpstr>
      <vt:lpstr>単価表</vt:lpstr>
      <vt:lpstr>概要!Print_Area</vt:lpstr>
      <vt:lpstr>'代価表 （10号）'!Print_Area</vt:lpstr>
      <vt:lpstr>'代価表 （1号）'!Print_Area</vt:lpstr>
      <vt:lpstr>'代価表 （2号）'!Print_Area</vt:lpstr>
      <vt:lpstr>'代価表 （3号）'!Print_Area</vt:lpstr>
      <vt:lpstr>'代価表 （4号）'!Print_Area</vt:lpstr>
      <vt:lpstr>'代価表 （5号）'!Print_Area</vt:lpstr>
      <vt:lpstr>'代価表 （6号）'!Print_Area</vt:lpstr>
      <vt:lpstr>'代価表 （7号）'!Print_Area</vt:lpstr>
      <vt:lpstr>'代価表 （8号）'!Print_Area</vt:lpstr>
      <vt:lpstr>'代価表 （9号）'!Print_Area</vt:lpstr>
      <vt:lpstr>単価表!Print_Area</vt:lpstr>
      <vt:lpstr>内訳書!Print_Area</vt:lpstr>
      <vt:lpstr>'内訳書（1号）'!Print_Area</vt:lpstr>
      <vt:lpstr>'内訳書（2号）'!Print_Area</vt:lpstr>
      <vt:lpstr>表紙!Print_Area</vt:lpstr>
    </vt:vector>
  </TitlesOfParts>
  <Company>首都高速道路公団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首都高速道路公団</dc:creator>
  <cp:lastModifiedBy>佐々木 康輔</cp:lastModifiedBy>
  <cp:lastPrinted>2024-07-08T02:48:49Z</cp:lastPrinted>
  <dcterms:created xsi:type="dcterms:W3CDTF">1999-05-13T01:13:52Z</dcterms:created>
  <dcterms:modified xsi:type="dcterms:W3CDTF">2024-09-27T05:31:00Z</dcterms:modified>
</cp:coreProperties>
</file>